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fn.SINGLE" hidden="1">#NAME?</definedName>
    <definedName name="_xlnm.Print_Area" localSheetId="1">'BUF'!$A$1:$K$69</definedName>
    <definedName name="_xlnm.Print_Area" localSheetId="8">'CPT'!$A$1:$K$69</definedName>
    <definedName name="_xlnm.Print_Area" localSheetId="4">'EKU'!$A$1:$K$69</definedName>
    <definedName name="_xlnm.Print_Area" localSheetId="7">'ETH'!$A$1:$K$69</definedName>
    <definedName name="_xlnm.Print_Area" localSheetId="5">'JHB'!$A$1:$K$69</definedName>
    <definedName name="_xlnm.Print_Area" localSheetId="3">'MAN'!$A$1:$K$69</definedName>
    <definedName name="_xlnm.Print_Area" localSheetId="2">'NMA'!$A$1:$K$69</definedName>
    <definedName name="_xlnm.Print_Area" localSheetId="0">'Summary'!$A$1:$K$69</definedName>
    <definedName name="_xlnm.Print_Area" localSheetId="6">'TSH'!$A$1:$K$69</definedName>
  </definedNames>
  <calcPr fullCalcOnLoad="1"/>
</workbook>
</file>

<file path=xl/sharedStrings.xml><?xml version="1.0" encoding="utf-8"?>
<sst xmlns="http://schemas.openxmlformats.org/spreadsheetml/2006/main" count="828" uniqueCount="94">
  <si>
    <t>Eastern Cape: Buffalo City (BUF) - Table A1 Budget Summary for 4th Quarter ended 30 June 2021 (Figures Finalised as at 2021/08/25)</t>
  </si>
  <si>
    <t>Description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</si>
  <si>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</si>
  <si>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</si>
  <si>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</si>
  <si>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</si>
  <si>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</si>
  <si>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</si>
  <si>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</si>
  <si>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</si>
  <si>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</si>
  <si>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</si>
  <si>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</si>
  <si>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</si>
  <si>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</si>
  <si>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</si>
  <si>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</si>
  <si>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</si>
  <si>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</si>
  <si>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</si>
  <si>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</si>
  <si>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</si>
  <si>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</si>
  <si>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</si>
  <si>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</si>
  <si>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</si>
  <si>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</si>
  <si>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</si>
  <si>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</si>
  <si>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</si>
  <si>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</si>
  <si>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 xml:space="preserve"> 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</si>
  <si>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</si>
  <si>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</si>
  <si>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</si>
  <si>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</si>
  <si>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</si>
  <si>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</si>
  <si>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</si>
  <si>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</si>
  <si>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</si>
  <si>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</si>
  <si>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</si>
  <si>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</si>
  <si>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</si>
  <si>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</si>
  <si>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</si>
  <si>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</si>
  <si>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</si>
  <si>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</si>
  <si>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</si>
  <si>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</si>
  <si>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</si>
  <si>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</si>
  <si>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</si>
  <si>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</si>
  <si>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</si>
  <si>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</si>
  <si>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</si>
  <si>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</si>
  <si>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</si>
  <si>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</si>
  <si>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</si>
  <si>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</si>
  <si>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</si>
  <si>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</si>
  <si>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</si>
  <si>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</si>
  <si>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</si>
  <si>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</si>
  <si>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</si>
  <si>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</si>
  <si>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</si>
  <si>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</si>
  <si>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Eastern Cape: Nelson Mandela Bay (NMA) - Table A1 Budget Summary for 4th Quarter ended 30 June 2021 (Figures Finalised as at 2021/08/25)</t>
  </si>
  <si>
    <t>Free State: Mangaung (MAN) - Table A1 Budget Summary for 4th Quarter ended 30 June 2021 (Figures Finalised as at 2021/08/25)</t>
  </si>
  <si>
    <t>Gauteng: City of Ekurhuleni (EKU) - Table A1 Budget Summary for 4th Quarter ended 30 June 2021 (Figures Finalised as at 2021/08/25)</t>
  </si>
  <si>
    <t>Gauteng: City of Johannesburg (JHB) - Table A1 Budget Summary for 4th Quarter ended 30 June 2021 (Figures Finalised as at 2021/08/25)</t>
  </si>
  <si>
    <t>Gauteng: City of Tshwane (TSH) - Table A1 Budget Summary for 4th Quarter ended 30 June 2021 (Figures Finalised as at 2021/08/25)</t>
  </si>
  <si>
    <t>Kwazulu-Natal: eThekwini (ETH) - Table A1 Budget Summary for 4th Quarter ended 30 June 2021 (Figures Finalised as at 2021/08/25)</t>
  </si>
  <si>
    <t>Western Cape: Cape Town (CPT) - Table A1 Budget Summary for 4th Quarter ended 30 June 2021 (Figures Finalised as at 2021/08/25)</t>
  </si>
  <si>
    <t>Summary - Table A1 Budget Summary for 4th Quarter ended 30 June 2021 (Figures Finalised as at 2021/08/25)</t>
  </si>
  <si>
    <t>Total Revenue (excluding capital transfers and contributions)</t>
  </si>
  <si>
    <t>Depreciation &amp; asset impairment</t>
  </si>
  <si>
    <t>Materials and bulk purchases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</si>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</sst>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;"/>
    <numFmt numFmtId="165" formatCode="#,##0_);\(#,##0\);0_)"/>
    <numFmt numFmtId="166" formatCode="_(* #,##0,,_);_(* \(#,##0,,\);_(* &quot;–&quot;?_);_(@_)"/>
    <numFmt numFmtId="167" formatCode="_ * #,##0_ ;_ * \-#,##0_ ;_ * &quot;-&quot;??_ ;_ @_ "/>
    <numFmt numFmtId="168" formatCode="0.0%;[Red]\(0.0%\)"/>
    <numFmt numFmtId="169" formatCode="_(* #,##0,_);_(* \(#,##0,\);_(* &quot;- &quot;?_);_(@_)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2" fillId="0" borderId="0" xfId="0" applyNumberFormat="1" applyFont="1" applyFill="1" applyAlignment="1">
      <alignment horizontal="left" wrapText="1"/>
    </xf>
    <xf numFmtId="164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68" fontId="8" fillId="0" borderId="0" xfId="57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/>
      <protection/>
    </xf>
    <xf numFmtId="169" fontId="8" fillId="0" borderId="21" xfId="0" applyNumberFormat="1" applyFont="1" applyBorder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9" fontId="8" fillId="0" borderId="22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indent="1"/>
      <protection/>
    </xf>
    <xf numFmtId="169" fontId="8" fillId="0" borderId="23" xfId="0" applyNumberFormat="1" applyFont="1" applyFill="1" applyBorder="1" applyAlignment="1" applyProtection="1">
      <alignment/>
      <protection/>
    </xf>
    <xf numFmtId="169" fontId="8" fillId="0" borderId="24" xfId="0" applyNumberFormat="1" applyFont="1" applyFill="1" applyBorder="1" applyAlignment="1" applyProtection="1">
      <alignment/>
      <protection/>
    </xf>
    <xf numFmtId="169" fontId="8" fillId="0" borderId="25" xfId="0" applyNumberFormat="1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169" fontId="6" fillId="0" borderId="26" xfId="0" applyNumberFormat="1" applyFont="1" applyFill="1" applyBorder="1" applyAlignment="1" applyProtection="1">
      <alignment vertical="top"/>
      <protection/>
    </xf>
    <xf numFmtId="169" fontId="6" fillId="0" borderId="27" xfId="0" applyNumberFormat="1" applyFont="1" applyFill="1" applyBorder="1" applyAlignment="1" applyProtection="1">
      <alignment vertical="top"/>
      <protection/>
    </xf>
    <xf numFmtId="169" fontId="6" fillId="0" borderId="28" xfId="0" applyNumberFormat="1" applyFont="1" applyFill="1" applyBorder="1" applyAlignment="1" applyProtection="1">
      <alignment vertical="top"/>
      <protection/>
    </xf>
    <xf numFmtId="169" fontId="6" fillId="0" borderId="29" xfId="0" applyNumberFormat="1" applyFont="1" applyFill="1" applyBorder="1" applyAlignment="1" applyProtection="1">
      <alignment vertical="top"/>
      <protection/>
    </xf>
    <xf numFmtId="169" fontId="6" fillId="0" borderId="30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/>
      <protection/>
    </xf>
    <xf numFmtId="169" fontId="6" fillId="0" borderId="26" xfId="0" applyNumberFormat="1" applyFont="1" applyFill="1" applyBorder="1" applyAlignment="1" applyProtection="1">
      <alignment/>
      <protection/>
    </xf>
    <xf numFmtId="169" fontId="6" fillId="0" borderId="27" xfId="0" applyNumberFormat="1" applyFont="1" applyFill="1" applyBorder="1" applyAlignment="1" applyProtection="1">
      <alignment/>
      <protection/>
    </xf>
    <xf numFmtId="169" fontId="6" fillId="0" borderId="28" xfId="0" applyNumberFormat="1" applyFont="1" applyFill="1" applyBorder="1" applyAlignment="1" applyProtection="1">
      <alignment/>
      <protection/>
    </xf>
    <xf numFmtId="169" fontId="6" fillId="0" borderId="29" xfId="0" applyNumberFormat="1" applyFont="1" applyFill="1" applyBorder="1" applyAlignment="1" applyProtection="1">
      <alignment/>
      <protection/>
    </xf>
    <xf numFmtId="169" fontId="6" fillId="0" borderId="30" xfId="0" applyNumberFormat="1" applyFont="1" applyFill="1" applyBorder="1" applyAlignment="1" applyProtection="1">
      <alignment/>
      <protection/>
    </xf>
    <xf numFmtId="169" fontId="6" fillId="0" borderId="31" xfId="0" applyNumberFormat="1" applyFont="1" applyFill="1" applyBorder="1" applyAlignment="1" applyProtection="1">
      <alignment/>
      <protection/>
    </xf>
    <xf numFmtId="169" fontId="6" fillId="0" borderId="32" xfId="0" applyNumberFormat="1" applyFont="1" applyFill="1" applyBorder="1" applyAlignment="1" applyProtection="1">
      <alignment/>
      <protection/>
    </xf>
    <xf numFmtId="169" fontId="6" fillId="0" borderId="33" xfId="0" applyNumberFormat="1" applyFont="1" applyFill="1" applyBorder="1" applyAlignment="1" applyProtection="1">
      <alignment/>
      <protection/>
    </xf>
    <xf numFmtId="169" fontId="6" fillId="0" borderId="34" xfId="0" applyNumberFormat="1" applyFont="1" applyFill="1" applyBorder="1" applyAlignment="1" applyProtection="1">
      <alignment/>
      <protection/>
    </xf>
    <xf numFmtId="169" fontId="6" fillId="0" borderId="35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wrapText="1" indent="1"/>
      <protection/>
    </xf>
    <xf numFmtId="169" fontId="8" fillId="0" borderId="24" xfId="0" applyNumberFormat="1" applyFont="1" applyFill="1" applyBorder="1" applyAlignment="1" applyProtection="1">
      <alignment horizontal="left" vertical="top" wrapText="1"/>
      <protection/>
    </xf>
    <xf numFmtId="169" fontId="8" fillId="0" borderId="10" xfId="0" applyNumberFormat="1" applyFont="1" applyFill="1" applyBorder="1" applyAlignment="1" applyProtection="1">
      <alignment horizontal="left" vertical="top" wrapText="1"/>
      <protection/>
    </xf>
    <xf numFmtId="169" fontId="8" fillId="0" borderId="23" xfId="0" applyNumberFormat="1" applyFont="1" applyFill="1" applyBorder="1" applyAlignment="1" applyProtection="1">
      <alignment horizontal="left" vertical="top" wrapText="1"/>
      <protection/>
    </xf>
    <xf numFmtId="169" fontId="8" fillId="0" borderId="25" xfId="0" applyNumberFormat="1" applyFont="1" applyFill="1" applyBorder="1" applyAlignment="1" applyProtection="1">
      <alignment horizontal="left" vertical="top" wrapText="1"/>
      <protection/>
    </xf>
    <xf numFmtId="169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wrapText="1" indent="1"/>
      <protection/>
    </xf>
    <xf numFmtId="169" fontId="8" fillId="0" borderId="36" xfId="0" applyNumberFormat="1" applyFont="1" applyFill="1" applyBorder="1" applyAlignment="1" applyProtection="1">
      <alignment/>
      <protection/>
    </xf>
    <xf numFmtId="169" fontId="8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9" xfId="0" applyNumberFormat="1" applyFont="1" applyFill="1" applyBorder="1" applyAlignment="1" applyProtection="1">
      <alignment/>
      <protection/>
    </xf>
    <xf numFmtId="169" fontId="8" fillId="0" borderId="4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vertical="top" wrapText="1"/>
      <protection/>
    </xf>
    <xf numFmtId="169" fontId="6" fillId="0" borderId="31" xfId="0" applyNumberFormat="1" applyFont="1" applyFill="1" applyBorder="1" applyAlignment="1" applyProtection="1">
      <alignment vertical="top"/>
      <protection/>
    </xf>
    <xf numFmtId="169" fontId="6" fillId="0" borderId="32" xfId="0" applyNumberFormat="1" applyFont="1" applyFill="1" applyBorder="1" applyAlignment="1" applyProtection="1">
      <alignment vertical="top"/>
      <protection/>
    </xf>
    <xf numFmtId="169" fontId="6" fillId="0" borderId="33" xfId="0" applyNumberFormat="1" applyFont="1" applyFill="1" applyBorder="1" applyAlignment="1" applyProtection="1">
      <alignment vertical="top"/>
      <protection/>
    </xf>
    <xf numFmtId="169" fontId="6" fillId="0" borderId="34" xfId="0" applyNumberFormat="1" applyFont="1" applyFill="1" applyBorder="1" applyAlignment="1" applyProtection="1">
      <alignment vertical="top"/>
      <protection/>
    </xf>
    <xf numFmtId="169" fontId="6" fillId="0" borderId="35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wrapText="1"/>
      <protection/>
    </xf>
    <xf numFmtId="0" fontId="8" fillId="0" borderId="2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69" fontId="8" fillId="0" borderId="41" xfId="0" applyNumberFormat="1" applyFont="1" applyBorder="1" applyAlignment="1" applyProtection="1">
      <alignment/>
      <protection/>
    </xf>
    <xf numFmtId="169" fontId="8" fillId="0" borderId="42" xfId="0" applyNumberFormat="1" applyFont="1" applyBorder="1" applyAlignment="1" applyProtection="1">
      <alignment/>
      <protection/>
    </xf>
    <xf numFmtId="169" fontId="8" fillId="0" borderId="43" xfId="0" applyNumberFormat="1" applyFont="1" applyBorder="1" applyAlignment="1" applyProtection="1">
      <alignment/>
      <protection/>
    </xf>
    <xf numFmtId="169" fontId="8" fillId="0" borderId="44" xfId="0" applyNumberFormat="1" applyFont="1" applyBorder="1" applyAlignment="1" applyProtection="1">
      <alignment/>
      <protection/>
    </xf>
    <xf numFmtId="169" fontId="6" fillId="0" borderId="23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/>
      <protection/>
    </xf>
    <xf numFmtId="169" fontId="6" fillId="0" borderId="25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indent="1"/>
      <protection/>
    </xf>
    <xf numFmtId="169" fontId="6" fillId="0" borderId="21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  <xf numFmtId="169" fontId="6" fillId="0" borderId="22" xfId="0" applyNumberFormat="1" applyFont="1" applyBorder="1" applyAlignment="1" applyProtection="1">
      <alignment/>
      <protection/>
    </xf>
    <xf numFmtId="169" fontId="6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169" fontId="8" fillId="0" borderId="16" xfId="0" applyNumberFormat="1" applyFont="1" applyBorder="1" applyAlignment="1" applyProtection="1">
      <alignment/>
      <protection/>
    </xf>
    <xf numFmtId="169" fontId="8" fillId="0" borderId="17" xfId="0" applyNumberFormat="1" applyFont="1" applyBorder="1" applyAlignment="1" applyProtection="1">
      <alignment/>
      <protection/>
    </xf>
    <xf numFmtId="169" fontId="8" fillId="0" borderId="18" xfId="0" applyNumberFormat="1" applyFont="1" applyBorder="1" applyAlignment="1" applyProtection="1">
      <alignment/>
      <protection/>
    </xf>
    <xf numFmtId="169" fontId="8" fillId="0" borderId="19" xfId="0" applyNumberFormat="1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169" fontId="8" fillId="0" borderId="16" xfId="0" applyNumberFormat="1" applyFont="1" applyFill="1" applyBorder="1" applyAlignment="1" applyProtection="1">
      <alignment/>
      <protection/>
    </xf>
    <xf numFmtId="169" fontId="8" fillId="0" borderId="17" xfId="0" applyNumberFormat="1" applyFont="1" applyFill="1" applyBorder="1" applyAlignment="1" applyProtection="1">
      <alignment/>
      <protection/>
    </xf>
    <xf numFmtId="169" fontId="8" fillId="0" borderId="18" xfId="0" applyNumberFormat="1" applyFont="1" applyFill="1" applyBorder="1" applyAlignment="1" applyProtection="1">
      <alignment/>
      <protection/>
    </xf>
    <xf numFmtId="169" fontId="8" fillId="0" borderId="19" xfId="0" applyNumberFormat="1" applyFont="1" applyFill="1" applyBorder="1" applyAlignment="1" applyProtection="1">
      <alignment/>
      <protection/>
    </xf>
    <xf numFmtId="169" fontId="8" fillId="0" borderId="21" xfId="0" applyNumberFormat="1" applyFont="1" applyFill="1" applyBorder="1" applyAlignment="1" applyProtection="1">
      <alignment/>
      <protection/>
    </xf>
    <xf numFmtId="169" fontId="8" fillId="0" borderId="22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7" fillId="0" borderId="20" xfId="0" applyFont="1" applyFill="1" applyBorder="1" applyAlignment="1" applyProtection="1">
      <alignment horizontal="left" indent="1"/>
      <protection/>
    </xf>
    <xf numFmtId="166" fontId="8" fillId="0" borderId="21" xfId="0" applyNumberFormat="1" applyFont="1" applyFill="1" applyBorder="1" applyAlignment="1" applyProtection="1">
      <alignment/>
      <protection/>
    </xf>
    <xf numFmtId="166" fontId="8" fillId="0" borderId="10" xfId="0" applyNumberFormat="1" applyFont="1" applyFill="1" applyBorder="1" applyAlignment="1" applyProtection="1">
      <alignment/>
      <protection/>
    </xf>
    <xf numFmtId="166" fontId="8" fillId="0" borderId="22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2"/>
      <protection/>
    </xf>
    <xf numFmtId="167" fontId="8" fillId="0" borderId="21" xfId="42" applyNumberFormat="1" applyFont="1" applyFill="1" applyBorder="1" applyAlignment="1" applyProtection="1">
      <alignment/>
      <protection/>
    </xf>
    <xf numFmtId="167" fontId="8" fillId="0" borderId="10" xfId="42" applyNumberFormat="1" applyFont="1" applyFill="1" applyBorder="1" applyAlignment="1" applyProtection="1">
      <alignment/>
      <protection/>
    </xf>
    <xf numFmtId="167" fontId="8" fillId="0" borderId="22" xfId="42" applyNumberFormat="1" applyFont="1" applyFill="1" applyBorder="1" applyAlignment="1" applyProtection="1">
      <alignment/>
      <protection/>
    </xf>
    <xf numFmtId="167" fontId="8" fillId="0" borderId="0" xfId="42" applyNumberFormat="1" applyFont="1" applyFill="1" applyBorder="1" applyAlignment="1" applyProtection="1">
      <alignment/>
      <protection/>
    </xf>
    <xf numFmtId="166" fontId="8" fillId="0" borderId="16" xfId="0" applyNumberFormat="1" applyFont="1" applyFill="1" applyBorder="1" applyAlignment="1" applyProtection="1">
      <alignment/>
      <protection/>
    </xf>
    <xf numFmtId="166" fontId="8" fillId="0" borderId="17" xfId="0" applyNumberFormat="1" applyFont="1" applyFill="1" applyBorder="1" applyAlignment="1" applyProtection="1">
      <alignment/>
      <protection/>
    </xf>
    <xf numFmtId="166" fontId="8" fillId="0" borderId="18" xfId="0" applyNumberFormat="1" applyFont="1" applyFill="1" applyBorder="1" applyAlignment="1" applyProtection="1">
      <alignment/>
      <protection/>
    </xf>
    <xf numFmtId="166" fontId="8" fillId="0" borderId="19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34788578789</v>
      </c>
      <c r="C5" s="6">
        <v>39210855791</v>
      </c>
      <c r="D5" s="23">
        <v>49567333686</v>
      </c>
      <c r="E5" s="24">
        <v>50761725849</v>
      </c>
      <c r="F5" s="6">
        <v>50499831662</v>
      </c>
      <c r="G5" s="25">
        <v>50499831662</v>
      </c>
      <c r="H5" s="26">
        <v>49777521792</v>
      </c>
      <c r="I5" s="24">
        <v>55890939543</v>
      </c>
      <c r="J5" s="6">
        <v>58660998903</v>
      </c>
      <c r="K5" s="25">
        <v>61732238521</v>
      </c>
    </row>
    <row r="6" spans="1:11" ht="13.5">
      <c r="A6" s="22" t="s">
        <v>18</v>
      </c>
      <c r="B6" s="6">
        <v>89344271332</v>
      </c>
      <c r="C6" s="6">
        <v>97837531487</v>
      </c>
      <c r="D6" s="23">
        <v>124634302467</v>
      </c>
      <c r="E6" s="24">
        <v>130182820892</v>
      </c>
      <c r="F6" s="6">
        <v>129305443619</v>
      </c>
      <c r="G6" s="25">
        <v>129305443619</v>
      </c>
      <c r="H6" s="26">
        <v>122566395972</v>
      </c>
      <c r="I6" s="24">
        <v>148239792167</v>
      </c>
      <c r="J6" s="6">
        <v>160444359190</v>
      </c>
      <c r="K6" s="25">
        <v>173304767976</v>
      </c>
    </row>
    <row r="7" spans="1:11" ht="13.5">
      <c r="A7" s="22" t="s">
        <v>19</v>
      </c>
      <c r="B7" s="6">
        <v>2576813732</v>
      </c>
      <c r="C7" s="6">
        <v>2791728261</v>
      </c>
      <c r="D7" s="23">
        <v>3035200031</v>
      </c>
      <c r="E7" s="24">
        <v>2104078166</v>
      </c>
      <c r="F7" s="6">
        <v>2061399071</v>
      </c>
      <c r="G7" s="25">
        <v>2061399071</v>
      </c>
      <c r="H7" s="26">
        <v>1761001737</v>
      </c>
      <c r="I7" s="24">
        <v>2001951467</v>
      </c>
      <c r="J7" s="6">
        <v>2109502192</v>
      </c>
      <c r="K7" s="25">
        <v>2138817559</v>
      </c>
    </row>
    <row r="8" spans="1:11" ht="13.5">
      <c r="A8" s="22" t="s">
        <v>20</v>
      </c>
      <c r="B8" s="6">
        <v>22258772288</v>
      </c>
      <c r="C8" s="6">
        <v>26926614200</v>
      </c>
      <c r="D8" s="23">
        <v>33323102005</v>
      </c>
      <c r="E8" s="24">
        <v>34765471171</v>
      </c>
      <c r="F8" s="6">
        <v>33145232513</v>
      </c>
      <c r="G8" s="25">
        <v>33145232513</v>
      </c>
      <c r="H8" s="26">
        <v>35350269632</v>
      </c>
      <c r="I8" s="24">
        <v>33273170167</v>
      </c>
      <c r="J8" s="6">
        <v>34376994112</v>
      </c>
      <c r="K8" s="25">
        <v>34527498336</v>
      </c>
    </row>
    <row r="9" spans="1:11" ht="13.5">
      <c r="A9" s="22" t="s">
        <v>21</v>
      </c>
      <c r="B9" s="6">
        <v>20144086851</v>
      </c>
      <c r="C9" s="6">
        <v>47649963482</v>
      </c>
      <c r="D9" s="23">
        <v>27952268617</v>
      </c>
      <c r="E9" s="24">
        <v>28416223760</v>
      </c>
      <c r="F9" s="6">
        <v>23879588153</v>
      </c>
      <c r="G9" s="25">
        <v>23879588153</v>
      </c>
      <c r="H9" s="26">
        <v>24757384142</v>
      </c>
      <c r="I9" s="24">
        <v>28683576245</v>
      </c>
      <c r="J9" s="6">
        <v>30451778813</v>
      </c>
      <c r="K9" s="25">
        <v>31445262570</v>
      </c>
    </row>
    <row r="10" spans="1:11" ht="25.5">
      <c r="A10" s="27" t="s">
        <v>82</v>
      </c>
      <c r="B10" s="28">
        <f>SUM(B5:B9)</f>
        <v>169112522992</v>
      </c>
      <c r="C10" s="29">
        <f aca="true" t="shared" si="0" ref="C10:K10">SUM(C5:C9)</f>
        <v>214416693221</v>
      </c>
      <c r="D10" s="30">
        <f t="shared" si="0"/>
        <v>238512206806</v>
      </c>
      <c r="E10" s="28">
        <f t="shared" si="0"/>
        <v>246230319838</v>
      </c>
      <c r="F10" s="29">
        <f t="shared" si="0"/>
        <v>238891495018</v>
      </c>
      <c r="G10" s="31">
        <f t="shared" si="0"/>
        <v>238891495018</v>
      </c>
      <c r="H10" s="32">
        <f t="shared" si="0"/>
        <v>234212573275</v>
      </c>
      <c r="I10" s="28">
        <f t="shared" si="0"/>
        <v>268089429589</v>
      </c>
      <c r="J10" s="29">
        <f t="shared" si="0"/>
        <v>286043633210</v>
      </c>
      <c r="K10" s="31">
        <f t="shared" si="0"/>
        <v>303148584962</v>
      </c>
    </row>
    <row r="11" spans="1:11" ht="13.5">
      <c r="A11" s="22" t="s">
        <v>22</v>
      </c>
      <c r="B11" s="6">
        <v>44673217841</v>
      </c>
      <c r="C11" s="6">
        <v>50812767151</v>
      </c>
      <c r="D11" s="23">
        <v>67292520342</v>
      </c>
      <c r="E11" s="24">
        <v>67873047969</v>
      </c>
      <c r="F11" s="6">
        <v>68309853727</v>
      </c>
      <c r="G11" s="25">
        <v>68309853727</v>
      </c>
      <c r="H11" s="26">
        <v>67651489428</v>
      </c>
      <c r="I11" s="24">
        <v>75920528638</v>
      </c>
      <c r="J11" s="6">
        <v>79979237789</v>
      </c>
      <c r="K11" s="25">
        <v>83767889509</v>
      </c>
    </row>
    <row r="12" spans="1:11" ht="13.5">
      <c r="A12" s="22" t="s">
        <v>23</v>
      </c>
      <c r="B12" s="6">
        <v>742386303</v>
      </c>
      <c r="C12" s="6">
        <v>788984666</v>
      </c>
      <c r="D12" s="23">
        <v>940693454</v>
      </c>
      <c r="E12" s="24">
        <v>944388220</v>
      </c>
      <c r="F12" s="6">
        <v>947864083</v>
      </c>
      <c r="G12" s="25">
        <v>947864083</v>
      </c>
      <c r="H12" s="26">
        <v>862595657</v>
      </c>
      <c r="I12" s="24">
        <v>1054530451</v>
      </c>
      <c r="J12" s="6">
        <v>1097913351</v>
      </c>
      <c r="K12" s="25">
        <v>1148883776</v>
      </c>
    </row>
    <row r="13" spans="1:11" ht="13.5">
      <c r="A13" s="22" t="s">
        <v>83</v>
      </c>
      <c r="B13" s="6">
        <v>14524398293</v>
      </c>
      <c r="C13" s="6">
        <v>15469790654</v>
      </c>
      <c r="D13" s="23">
        <v>17555204073</v>
      </c>
      <c r="E13" s="24">
        <v>16681008729</v>
      </c>
      <c r="F13" s="6">
        <v>16473283997</v>
      </c>
      <c r="G13" s="25">
        <v>16473283997</v>
      </c>
      <c r="H13" s="26">
        <v>15649665958</v>
      </c>
      <c r="I13" s="24">
        <v>17426810190</v>
      </c>
      <c r="J13" s="6">
        <v>18200923284</v>
      </c>
      <c r="K13" s="25">
        <v>18941039968</v>
      </c>
    </row>
    <row r="14" spans="1:11" ht="13.5">
      <c r="A14" s="22" t="s">
        <v>24</v>
      </c>
      <c r="B14" s="6">
        <v>8224856575</v>
      </c>
      <c r="C14" s="6">
        <v>7007384354</v>
      </c>
      <c r="D14" s="23">
        <v>8566576307</v>
      </c>
      <c r="E14" s="24">
        <v>8709649111</v>
      </c>
      <c r="F14" s="6">
        <v>7627864748</v>
      </c>
      <c r="G14" s="25">
        <v>7627864748</v>
      </c>
      <c r="H14" s="26">
        <v>7149127184</v>
      </c>
      <c r="I14" s="24">
        <v>7930156347</v>
      </c>
      <c r="J14" s="6">
        <v>8763572435</v>
      </c>
      <c r="K14" s="25">
        <v>9344724133</v>
      </c>
    </row>
    <row r="15" spans="1:11" ht="13.5">
      <c r="A15" s="22" t="s">
        <v>84</v>
      </c>
      <c r="B15" s="6">
        <v>57910068300</v>
      </c>
      <c r="C15" s="6">
        <v>61074406410</v>
      </c>
      <c r="D15" s="23">
        <v>81131884938</v>
      </c>
      <c r="E15" s="24">
        <v>82451748949</v>
      </c>
      <c r="F15" s="6">
        <v>81976796874</v>
      </c>
      <c r="G15" s="25">
        <v>81976796874</v>
      </c>
      <c r="H15" s="26">
        <v>78582945594</v>
      </c>
      <c r="I15" s="24">
        <v>96130753505</v>
      </c>
      <c r="J15" s="6">
        <v>104541664558</v>
      </c>
      <c r="K15" s="25">
        <v>113523216804</v>
      </c>
    </row>
    <row r="16" spans="1:11" ht="13.5">
      <c r="A16" s="22" t="s">
        <v>20</v>
      </c>
      <c r="B16" s="6">
        <v>2048103071</v>
      </c>
      <c r="C16" s="6">
        <v>1841622557</v>
      </c>
      <c r="D16" s="23">
        <v>6734961552</v>
      </c>
      <c r="E16" s="24">
        <v>1901974515</v>
      </c>
      <c r="F16" s="6">
        <v>1823953458</v>
      </c>
      <c r="G16" s="25">
        <v>1823953458</v>
      </c>
      <c r="H16" s="26">
        <v>5573662756</v>
      </c>
      <c r="I16" s="24">
        <v>2368223174</v>
      </c>
      <c r="J16" s="6">
        <v>2406470775</v>
      </c>
      <c r="K16" s="25">
        <v>2442748287</v>
      </c>
    </row>
    <row r="17" spans="1:11" ht="13.5">
      <c r="A17" s="22" t="s">
        <v>25</v>
      </c>
      <c r="B17" s="6">
        <v>40992651680</v>
      </c>
      <c r="C17" s="6">
        <v>54075326999</v>
      </c>
      <c r="D17" s="23">
        <v>65765131181</v>
      </c>
      <c r="E17" s="24">
        <v>69559216625</v>
      </c>
      <c r="F17" s="6">
        <v>62434068298</v>
      </c>
      <c r="G17" s="25">
        <v>62434068298</v>
      </c>
      <c r="H17" s="26">
        <v>56815985135</v>
      </c>
      <c r="I17" s="24">
        <v>67023882327</v>
      </c>
      <c r="J17" s="6">
        <v>69672684206</v>
      </c>
      <c r="K17" s="25">
        <v>72622892432</v>
      </c>
    </row>
    <row r="18" spans="1:11" ht="13.5">
      <c r="A18" s="33" t="s">
        <v>26</v>
      </c>
      <c r="B18" s="34">
        <f>SUM(B11:B17)</f>
        <v>169115682063</v>
      </c>
      <c r="C18" s="35">
        <f aca="true" t="shared" si="1" ref="C18:K18">SUM(C11:C17)</f>
        <v>191070282791</v>
      </c>
      <c r="D18" s="36">
        <f t="shared" si="1"/>
        <v>247986971847</v>
      </c>
      <c r="E18" s="34">
        <f t="shared" si="1"/>
        <v>248121034118</v>
      </c>
      <c r="F18" s="35">
        <f t="shared" si="1"/>
        <v>239593685185</v>
      </c>
      <c r="G18" s="37">
        <f t="shared" si="1"/>
        <v>239593685185</v>
      </c>
      <c r="H18" s="38">
        <f t="shared" si="1"/>
        <v>232285471712</v>
      </c>
      <c r="I18" s="34">
        <f t="shared" si="1"/>
        <v>267854884632</v>
      </c>
      <c r="J18" s="35">
        <f t="shared" si="1"/>
        <v>284662466398</v>
      </c>
      <c r="K18" s="37">
        <f t="shared" si="1"/>
        <v>301791394909</v>
      </c>
    </row>
    <row r="19" spans="1:11" ht="13.5">
      <c r="A19" s="33" t="s">
        <v>27</v>
      </c>
      <c r="B19" s="39">
        <f>+B10-B18</f>
        <v>-3159071</v>
      </c>
      <c r="C19" s="40">
        <f aca="true" t="shared" si="2" ref="C19:K19">+C10-C18</f>
        <v>23346410430</v>
      </c>
      <c r="D19" s="41">
        <f t="shared" si="2"/>
        <v>-9474765041</v>
      </c>
      <c r="E19" s="39">
        <f t="shared" si="2"/>
        <v>-1890714280</v>
      </c>
      <c r="F19" s="40">
        <f t="shared" si="2"/>
        <v>-702190167</v>
      </c>
      <c r="G19" s="42">
        <f t="shared" si="2"/>
        <v>-702190167</v>
      </c>
      <c r="H19" s="43">
        <f t="shared" si="2"/>
        <v>1927101563</v>
      </c>
      <c r="I19" s="39">
        <f t="shared" si="2"/>
        <v>234544957</v>
      </c>
      <c r="J19" s="40">
        <f t="shared" si="2"/>
        <v>1381166812</v>
      </c>
      <c r="K19" s="42">
        <f t="shared" si="2"/>
        <v>1357190053</v>
      </c>
    </row>
    <row r="20" spans="1:11" ht="25.5">
      <c r="A20" s="44" t="s">
        <v>28</v>
      </c>
      <c r="B20" s="45">
        <v>8874755178</v>
      </c>
      <c r="C20" s="46">
        <v>12117574404</v>
      </c>
      <c r="D20" s="47">
        <v>12252188315</v>
      </c>
      <c r="E20" s="45">
        <v>14902325148</v>
      </c>
      <c r="F20" s="46">
        <v>13791204706</v>
      </c>
      <c r="G20" s="48">
        <v>13791204706</v>
      </c>
      <c r="H20" s="49">
        <v>7829007478</v>
      </c>
      <c r="I20" s="45">
        <v>15297032329</v>
      </c>
      <c r="J20" s="46">
        <v>16047836993</v>
      </c>
      <c r="K20" s="48">
        <v>16326616019</v>
      </c>
    </row>
    <row r="21" spans="1:11" ht="63.75">
      <c r="A21" s="50" t="s">
        <v>85</v>
      </c>
      <c r="B21" s="51">
        <v>3639050354</v>
      </c>
      <c r="C21" s="52">
        <v>1882371431</v>
      </c>
      <c r="D21" s="53">
        <v>3045802648</v>
      </c>
      <c r="E21" s="51">
        <v>768174273</v>
      </c>
      <c r="F21" s="52">
        <v>841987585</v>
      </c>
      <c r="G21" s="54">
        <v>841987585</v>
      </c>
      <c r="H21" s="55">
        <v>2817544217</v>
      </c>
      <c r="I21" s="51">
        <v>1176417876</v>
      </c>
      <c r="J21" s="52">
        <v>1179709985</v>
      </c>
      <c r="K21" s="54">
        <v>1260104132</v>
      </c>
    </row>
    <row r="22" spans="1:11" ht="25.5">
      <c r="A22" s="56" t="s">
        <v>86</v>
      </c>
      <c r="B22" s="57">
        <f>SUM(B19:B21)</f>
        <v>12510646461</v>
      </c>
      <c r="C22" s="58">
        <f aca="true" t="shared" si="3" ref="C22:K22">SUM(C19:C21)</f>
        <v>37346356265</v>
      </c>
      <c r="D22" s="59">
        <f t="shared" si="3"/>
        <v>5823225922</v>
      </c>
      <c r="E22" s="57">
        <f t="shared" si="3"/>
        <v>13779785141</v>
      </c>
      <c r="F22" s="58">
        <f t="shared" si="3"/>
        <v>13931002124</v>
      </c>
      <c r="G22" s="60">
        <f t="shared" si="3"/>
        <v>13931002124</v>
      </c>
      <c r="H22" s="61">
        <f t="shared" si="3"/>
        <v>12573653258</v>
      </c>
      <c r="I22" s="57">
        <f t="shared" si="3"/>
        <v>16707995162</v>
      </c>
      <c r="J22" s="58">
        <f t="shared" si="3"/>
        <v>18608713790</v>
      </c>
      <c r="K22" s="60">
        <f t="shared" si="3"/>
        <v>18943910204</v>
      </c>
    </row>
    <row r="23" spans="1:11" ht="13.5">
      <c r="A23" s="50" t="s">
        <v>29</v>
      </c>
      <c r="B23" s="6">
        <v>0</v>
      </c>
      <c r="C23" s="6">
        <v>-16919000</v>
      </c>
      <c r="D23" s="23">
        <v>-95928463</v>
      </c>
      <c r="E23" s="24">
        <v>0</v>
      </c>
      <c r="F23" s="6">
        <v>-15000000</v>
      </c>
      <c r="G23" s="25">
        <v>-15000000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12510646461</v>
      </c>
      <c r="C24" s="40">
        <f aca="true" t="shared" si="4" ref="C24:K24">SUM(C22:C23)</f>
        <v>37329437265</v>
      </c>
      <c r="D24" s="41">
        <f t="shared" si="4"/>
        <v>5727297459</v>
      </c>
      <c r="E24" s="39">
        <f t="shared" si="4"/>
        <v>13779785141</v>
      </c>
      <c r="F24" s="40">
        <f t="shared" si="4"/>
        <v>13916002124</v>
      </c>
      <c r="G24" s="42">
        <f t="shared" si="4"/>
        <v>13916002124</v>
      </c>
      <c r="H24" s="43">
        <f t="shared" si="4"/>
        <v>12573653258</v>
      </c>
      <c r="I24" s="39">
        <f t="shared" si="4"/>
        <v>16707995162</v>
      </c>
      <c r="J24" s="40">
        <f t="shared" si="4"/>
        <v>18608713790</v>
      </c>
      <c r="K24" s="42">
        <f t="shared" si="4"/>
        <v>18943910204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20989060674</v>
      </c>
      <c r="C27" s="7">
        <v>35755764562</v>
      </c>
      <c r="D27" s="69">
        <v>48332724570</v>
      </c>
      <c r="E27" s="70">
        <v>31567403614</v>
      </c>
      <c r="F27" s="7">
        <v>32188877671</v>
      </c>
      <c r="G27" s="71">
        <v>32188877671</v>
      </c>
      <c r="H27" s="72">
        <v>23052839848</v>
      </c>
      <c r="I27" s="70">
        <v>34420742566</v>
      </c>
      <c r="J27" s="7">
        <v>36292960535</v>
      </c>
      <c r="K27" s="71">
        <v>38928642434</v>
      </c>
    </row>
    <row r="28" spans="1:11" ht="13.5">
      <c r="A28" s="73" t="s">
        <v>33</v>
      </c>
      <c r="B28" s="6">
        <v>5518286138</v>
      </c>
      <c r="C28" s="6">
        <v>4388569731</v>
      </c>
      <c r="D28" s="23">
        <v>9849237780</v>
      </c>
      <c r="E28" s="24">
        <v>14236831001</v>
      </c>
      <c r="F28" s="6">
        <v>14273371892</v>
      </c>
      <c r="G28" s="25">
        <v>14273371892</v>
      </c>
      <c r="H28" s="26">
        <v>0</v>
      </c>
      <c r="I28" s="24">
        <v>15976172165</v>
      </c>
      <c r="J28" s="6">
        <v>16684152177</v>
      </c>
      <c r="K28" s="25">
        <v>17004396005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4516062448</v>
      </c>
      <c r="C30" s="6">
        <v>4885420712</v>
      </c>
      <c r="D30" s="23">
        <v>6319093867</v>
      </c>
      <c r="E30" s="24">
        <v>9533302621</v>
      </c>
      <c r="F30" s="6">
        <v>8012402022</v>
      </c>
      <c r="G30" s="25">
        <v>8012402022</v>
      </c>
      <c r="H30" s="26">
        <v>0</v>
      </c>
      <c r="I30" s="24">
        <v>10152572287</v>
      </c>
      <c r="J30" s="6">
        <v>12099529435</v>
      </c>
      <c r="K30" s="25">
        <v>14271867135</v>
      </c>
    </row>
    <row r="31" spans="1:11" ht="13.5">
      <c r="A31" s="22" t="s">
        <v>35</v>
      </c>
      <c r="B31" s="6">
        <v>3292160371</v>
      </c>
      <c r="C31" s="6">
        <v>2933922205</v>
      </c>
      <c r="D31" s="23">
        <v>2327134885</v>
      </c>
      <c r="E31" s="24">
        <v>7782132397</v>
      </c>
      <c r="F31" s="6">
        <v>9879137905</v>
      </c>
      <c r="G31" s="25">
        <v>9879137905</v>
      </c>
      <c r="H31" s="26">
        <v>0</v>
      </c>
      <c r="I31" s="24">
        <v>8251257144</v>
      </c>
      <c r="J31" s="6">
        <v>7465819693</v>
      </c>
      <c r="K31" s="25">
        <v>7606017704</v>
      </c>
    </row>
    <row r="32" spans="1:11" ht="13.5">
      <c r="A32" s="33" t="s">
        <v>36</v>
      </c>
      <c r="B32" s="7">
        <f>SUM(B28:B31)</f>
        <v>13326508957</v>
      </c>
      <c r="C32" s="7">
        <f aca="true" t="shared" si="5" ref="C32:K32">SUM(C28:C31)</f>
        <v>12207912648</v>
      </c>
      <c r="D32" s="69">
        <f t="shared" si="5"/>
        <v>18495466532</v>
      </c>
      <c r="E32" s="70">
        <f t="shared" si="5"/>
        <v>31552266019</v>
      </c>
      <c r="F32" s="7">
        <f t="shared" si="5"/>
        <v>32164911819</v>
      </c>
      <c r="G32" s="71">
        <f t="shared" si="5"/>
        <v>32164911819</v>
      </c>
      <c r="H32" s="72">
        <f t="shared" si="5"/>
        <v>0</v>
      </c>
      <c r="I32" s="70">
        <f t="shared" si="5"/>
        <v>34380001596</v>
      </c>
      <c r="J32" s="7">
        <f t="shared" si="5"/>
        <v>36249501305</v>
      </c>
      <c r="K32" s="71">
        <f t="shared" si="5"/>
        <v>38882280844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101899615649</v>
      </c>
      <c r="C35" s="6">
        <v>92293581637</v>
      </c>
      <c r="D35" s="23">
        <v>76053974971</v>
      </c>
      <c r="E35" s="24">
        <v>93504332069</v>
      </c>
      <c r="F35" s="6">
        <v>71070216207</v>
      </c>
      <c r="G35" s="25">
        <v>71070216207</v>
      </c>
      <c r="H35" s="26">
        <v>305673425901</v>
      </c>
      <c r="I35" s="24">
        <v>86846860988</v>
      </c>
      <c r="J35" s="6">
        <v>93075998165</v>
      </c>
      <c r="K35" s="25">
        <v>100405110944</v>
      </c>
    </row>
    <row r="36" spans="1:11" ht="13.5">
      <c r="A36" s="22" t="s">
        <v>39</v>
      </c>
      <c r="B36" s="6">
        <v>265541501985</v>
      </c>
      <c r="C36" s="6">
        <v>296910757868</v>
      </c>
      <c r="D36" s="23">
        <v>261303811224</v>
      </c>
      <c r="E36" s="24">
        <v>194664504586</v>
      </c>
      <c r="F36" s="6">
        <v>314840436395</v>
      </c>
      <c r="G36" s="25">
        <v>314840436395</v>
      </c>
      <c r="H36" s="26">
        <v>214820228888</v>
      </c>
      <c r="I36" s="24">
        <v>400031603710</v>
      </c>
      <c r="J36" s="6">
        <v>417761719388</v>
      </c>
      <c r="K36" s="25">
        <v>434731339225</v>
      </c>
    </row>
    <row r="37" spans="1:11" ht="13.5">
      <c r="A37" s="22" t="s">
        <v>40</v>
      </c>
      <c r="B37" s="6">
        <v>83546036250</v>
      </c>
      <c r="C37" s="6">
        <v>87273283923</v>
      </c>
      <c r="D37" s="23">
        <v>86485502996</v>
      </c>
      <c r="E37" s="24">
        <v>24478221178</v>
      </c>
      <c r="F37" s="6">
        <v>54266217698</v>
      </c>
      <c r="G37" s="25">
        <v>54266217698</v>
      </c>
      <c r="H37" s="26">
        <v>303368477697</v>
      </c>
      <c r="I37" s="24">
        <v>74446777289</v>
      </c>
      <c r="J37" s="6">
        <v>80025324175</v>
      </c>
      <c r="K37" s="25">
        <v>81566908620</v>
      </c>
    </row>
    <row r="38" spans="1:11" ht="13.5">
      <c r="A38" s="22" t="s">
        <v>41</v>
      </c>
      <c r="B38" s="6">
        <v>65400431666</v>
      </c>
      <c r="C38" s="6">
        <v>71000426084</v>
      </c>
      <c r="D38" s="23">
        <v>72350521215</v>
      </c>
      <c r="E38" s="24">
        <v>36094358465</v>
      </c>
      <c r="F38" s="6">
        <v>77006026430</v>
      </c>
      <c r="G38" s="25">
        <v>77006026430</v>
      </c>
      <c r="H38" s="26">
        <v>40494938757</v>
      </c>
      <c r="I38" s="24">
        <v>92568015975</v>
      </c>
      <c r="J38" s="6">
        <v>97183731816</v>
      </c>
      <c r="K38" s="25">
        <v>109832636320</v>
      </c>
    </row>
    <row r="39" spans="1:11" ht="13.5">
      <c r="A39" s="22" t="s">
        <v>42</v>
      </c>
      <c r="B39" s="6">
        <v>206277872666</v>
      </c>
      <c r="C39" s="6">
        <v>194039594357</v>
      </c>
      <c r="D39" s="23">
        <v>173572182543</v>
      </c>
      <c r="E39" s="24">
        <v>222410158476</v>
      </c>
      <c r="F39" s="6">
        <v>196032438910</v>
      </c>
      <c r="G39" s="25">
        <v>196032438910</v>
      </c>
      <c r="H39" s="26">
        <v>165079977968</v>
      </c>
      <c r="I39" s="24">
        <v>257499673660</v>
      </c>
      <c r="J39" s="6">
        <v>265484299277</v>
      </c>
      <c r="K39" s="25">
        <v>273624243531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470628743</v>
      </c>
      <c r="C42" s="6">
        <v>1545142127</v>
      </c>
      <c r="D42" s="23">
        <v>72247694031</v>
      </c>
      <c r="E42" s="24">
        <v>172733031031</v>
      </c>
      <c r="F42" s="6">
        <v>122799534360</v>
      </c>
      <c r="G42" s="25">
        <v>122799534360</v>
      </c>
      <c r="H42" s="26">
        <v>112283151829</v>
      </c>
      <c r="I42" s="24">
        <v>137562998464</v>
      </c>
      <c r="J42" s="6">
        <v>162352350074</v>
      </c>
      <c r="K42" s="25">
        <v>177709468356</v>
      </c>
    </row>
    <row r="43" spans="1:11" ht="13.5">
      <c r="A43" s="22" t="s">
        <v>45</v>
      </c>
      <c r="B43" s="6">
        <v>-7635432039</v>
      </c>
      <c r="C43" s="6">
        <v>3329037589</v>
      </c>
      <c r="D43" s="23">
        <v>-6218896906</v>
      </c>
      <c r="E43" s="24">
        <v>-10651134615</v>
      </c>
      <c r="F43" s="6">
        <v>-10340560275</v>
      </c>
      <c r="G43" s="25">
        <v>-10340560275</v>
      </c>
      <c r="H43" s="26">
        <v>3927215866</v>
      </c>
      <c r="I43" s="24">
        <v>-21004197734</v>
      </c>
      <c r="J43" s="6">
        <v>-18148733499</v>
      </c>
      <c r="K43" s="25">
        <v>-21612376414</v>
      </c>
    </row>
    <row r="44" spans="1:11" ht="13.5">
      <c r="A44" s="22" t="s">
        <v>46</v>
      </c>
      <c r="B44" s="6">
        <v>2811593655</v>
      </c>
      <c r="C44" s="6">
        <v>-44175930</v>
      </c>
      <c r="D44" s="23">
        <v>541923892</v>
      </c>
      <c r="E44" s="24">
        <v>4259546076</v>
      </c>
      <c r="F44" s="6">
        <v>1931140839</v>
      </c>
      <c r="G44" s="25">
        <v>1931140839</v>
      </c>
      <c r="H44" s="26">
        <v>-255325433</v>
      </c>
      <c r="I44" s="24">
        <v>8737087356</v>
      </c>
      <c r="J44" s="6">
        <v>10233476855</v>
      </c>
      <c r="K44" s="25">
        <v>15600614674</v>
      </c>
    </row>
    <row r="45" spans="1:11" ht="13.5">
      <c r="A45" s="33" t="s">
        <v>47</v>
      </c>
      <c r="B45" s="7">
        <v>4766974505</v>
      </c>
      <c r="C45" s="7">
        <v>18462202472</v>
      </c>
      <c r="D45" s="69">
        <v>89248775697</v>
      </c>
      <c r="E45" s="70">
        <v>176948764762</v>
      </c>
      <c r="F45" s="7">
        <v>125417559401</v>
      </c>
      <c r="G45" s="71">
        <v>125417559401</v>
      </c>
      <c r="H45" s="72">
        <v>137063500497</v>
      </c>
      <c r="I45" s="70">
        <v>140876397143</v>
      </c>
      <c r="J45" s="7">
        <v>172562651182</v>
      </c>
      <c r="K45" s="71">
        <v>194215525482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29687405177</v>
      </c>
      <c r="C48" s="6">
        <v>32463657819</v>
      </c>
      <c r="D48" s="23">
        <v>28743802631</v>
      </c>
      <c r="E48" s="24">
        <v>97101097859</v>
      </c>
      <c r="F48" s="6">
        <v>35956975108</v>
      </c>
      <c r="G48" s="25">
        <v>35956975108</v>
      </c>
      <c r="H48" s="26">
        <v>23336970393</v>
      </c>
      <c r="I48" s="24">
        <v>37197335759</v>
      </c>
      <c r="J48" s="6">
        <v>42294237268</v>
      </c>
      <c r="K48" s="25">
        <v>48440209273</v>
      </c>
    </row>
    <row r="49" spans="1:11" ht="13.5">
      <c r="A49" s="22" t="s">
        <v>50</v>
      </c>
      <c r="B49" s="6">
        <f>+B75</f>
        <v>90236255051.826</v>
      </c>
      <c r="C49" s="6">
        <f aca="true" t="shared" si="6" ref="C49:K49">+C75</f>
        <v>161284711125</v>
      </c>
      <c r="D49" s="23">
        <f t="shared" si="6"/>
        <v>114002671243.88419</v>
      </c>
      <c r="E49" s="24">
        <f t="shared" si="6"/>
        <v>32248714247.256824</v>
      </c>
      <c r="F49" s="6">
        <f t="shared" si="6"/>
        <v>34173898977.397243</v>
      </c>
      <c r="G49" s="25">
        <f t="shared" si="6"/>
        <v>34173898977.397243</v>
      </c>
      <c r="H49" s="26">
        <f t="shared" si="6"/>
        <v>188466674339.65005</v>
      </c>
      <c r="I49" s="24">
        <f t="shared" si="6"/>
        <v>27918040202.405846</v>
      </c>
      <c r="J49" s="6">
        <f t="shared" si="6"/>
        <v>32454091389.473755</v>
      </c>
      <c r="K49" s="25">
        <f t="shared" si="6"/>
        <v>32513046779.07573</v>
      </c>
    </row>
    <row r="50" spans="1:11" ht="13.5">
      <c r="A50" s="33" t="s">
        <v>51</v>
      </c>
      <c r="B50" s="7">
        <f>+B48-B49</f>
        <v>-60548849874.826004</v>
      </c>
      <c r="C50" s="7">
        <f aca="true" t="shared" si="7" ref="C50:K50">+C48-C49</f>
        <v>-128821053306</v>
      </c>
      <c r="D50" s="69">
        <f t="shared" si="7"/>
        <v>-85258868612.88419</v>
      </c>
      <c r="E50" s="70">
        <f t="shared" si="7"/>
        <v>64852383611.74318</v>
      </c>
      <c r="F50" s="7">
        <f t="shared" si="7"/>
        <v>1783076130.6027565</v>
      </c>
      <c r="G50" s="71">
        <f t="shared" si="7"/>
        <v>1783076130.6027565</v>
      </c>
      <c r="H50" s="72">
        <f t="shared" si="7"/>
        <v>-165129703946.65005</v>
      </c>
      <c r="I50" s="70">
        <f t="shared" si="7"/>
        <v>9279295556.594154</v>
      </c>
      <c r="J50" s="7">
        <f t="shared" si="7"/>
        <v>9840145878.526245</v>
      </c>
      <c r="K50" s="71">
        <f t="shared" si="7"/>
        <v>15927162493.92427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229175170658</v>
      </c>
      <c r="C53" s="6">
        <v>245348686637</v>
      </c>
      <c r="D53" s="23">
        <v>232034620251</v>
      </c>
      <c r="E53" s="24">
        <v>168183639070</v>
      </c>
      <c r="F53" s="6">
        <v>287145126371</v>
      </c>
      <c r="G53" s="25">
        <v>287145126371</v>
      </c>
      <c r="H53" s="26">
        <v>180262894929</v>
      </c>
      <c r="I53" s="24">
        <v>358010671147</v>
      </c>
      <c r="J53" s="6">
        <v>371616420360</v>
      </c>
      <c r="K53" s="25">
        <v>383629639616</v>
      </c>
    </row>
    <row r="54" spans="1:11" ht="13.5">
      <c r="A54" s="22" t="s">
        <v>54</v>
      </c>
      <c r="B54" s="6">
        <v>0</v>
      </c>
      <c r="C54" s="6">
        <v>15438158287</v>
      </c>
      <c r="D54" s="23">
        <v>17433897286</v>
      </c>
      <c r="E54" s="24">
        <v>16600682832</v>
      </c>
      <c r="F54" s="6">
        <v>16260399635</v>
      </c>
      <c r="G54" s="25">
        <v>16260399635</v>
      </c>
      <c r="H54" s="26">
        <v>15630708380</v>
      </c>
      <c r="I54" s="24">
        <v>17403331497</v>
      </c>
      <c r="J54" s="6">
        <v>18177481779</v>
      </c>
      <c r="K54" s="25">
        <v>18917606067</v>
      </c>
    </row>
    <row r="55" spans="1:11" ht="13.5">
      <c r="A55" s="22" t="s">
        <v>55</v>
      </c>
      <c r="B55" s="6">
        <v>10396715526</v>
      </c>
      <c r="C55" s="6">
        <v>16115533057</v>
      </c>
      <c r="D55" s="23">
        <v>37130293389</v>
      </c>
      <c r="E55" s="24">
        <v>13612879365</v>
      </c>
      <c r="F55" s="6">
        <v>15570895759</v>
      </c>
      <c r="G55" s="25">
        <v>15570895759</v>
      </c>
      <c r="H55" s="26">
        <v>10926519746</v>
      </c>
      <c r="I55" s="24">
        <v>16192014701</v>
      </c>
      <c r="J55" s="6">
        <v>18575128843</v>
      </c>
      <c r="K55" s="25">
        <v>20272945274</v>
      </c>
    </row>
    <row r="56" spans="1:11" ht="13.5">
      <c r="A56" s="22" t="s">
        <v>56</v>
      </c>
      <c r="B56" s="6">
        <v>6753407197</v>
      </c>
      <c r="C56" s="6">
        <v>8086253577</v>
      </c>
      <c r="D56" s="23">
        <v>11429600965</v>
      </c>
      <c r="E56" s="24">
        <v>21986311156</v>
      </c>
      <c r="F56" s="6">
        <v>14190312324</v>
      </c>
      <c r="G56" s="25">
        <v>14190312324</v>
      </c>
      <c r="H56" s="26">
        <v>10351715009</v>
      </c>
      <c r="I56" s="24">
        <v>14606384232</v>
      </c>
      <c r="J56" s="6">
        <v>15338438075</v>
      </c>
      <c r="K56" s="25">
        <v>16007217779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8990884735</v>
      </c>
      <c r="C59" s="6">
        <v>10070260521</v>
      </c>
      <c r="D59" s="23">
        <v>10024744263</v>
      </c>
      <c r="E59" s="24">
        <v>11280535310</v>
      </c>
      <c r="F59" s="6">
        <v>11160860307</v>
      </c>
      <c r="G59" s="25">
        <v>11160860307</v>
      </c>
      <c r="H59" s="26">
        <v>10764812967</v>
      </c>
      <c r="I59" s="24">
        <v>11870982085</v>
      </c>
      <c r="J59" s="6">
        <v>12601226612</v>
      </c>
      <c r="K59" s="25">
        <v>13502479827</v>
      </c>
    </row>
    <row r="60" spans="1:11" ht="13.5">
      <c r="A60" s="90" t="s">
        <v>59</v>
      </c>
      <c r="B60" s="6">
        <v>7968887959</v>
      </c>
      <c r="C60" s="6">
        <v>9319690616</v>
      </c>
      <c r="D60" s="23">
        <v>9090617895</v>
      </c>
      <c r="E60" s="24">
        <v>14778868560</v>
      </c>
      <c r="F60" s="6">
        <v>14834371498</v>
      </c>
      <c r="G60" s="25">
        <v>14834371498</v>
      </c>
      <c r="H60" s="26">
        <v>13764884169</v>
      </c>
      <c r="I60" s="24">
        <v>14971752331</v>
      </c>
      <c r="J60" s="6">
        <v>15968700864</v>
      </c>
      <c r="K60" s="25">
        <v>17063454117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41878</v>
      </c>
      <c r="C62" s="98">
        <v>40234</v>
      </c>
      <c r="D62" s="99">
        <v>28723</v>
      </c>
      <c r="E62" s="97">
        <v>27178</v>
      </c>
      <c r="F62" s="98">
        <v>27178</v>
      </c>
      <c r="G62" s="99">
        <v>27178</v>
      </c>
      <c r="H62" s="100">
        <v>15867</v>
      </c>
      <c r="I62" s="97">
        <v>15867</v>
      </c>
      <c r="J62" s="98">
        <v>14867</v>
      </c>
      <c r="K62" s="99">
        <v>13867</v>
      </c>
    </row>
    <row r="63" spans="1:11" ht="13.5">
      <c r="A63" s="96" t="s">
        <v>62</v>
      </c>
      <c r="B63" s="97">
        <v>222082</v>
      </c>
      <c r="C63" s="98">
        <v>194287</v>
      </c>
      <c r="D63" s="99">
        <v>291586</v>
      </c>
      <c r="E63" s="97">
        <v>201358</v>
      </c>
      <c r="F63" s="98">
        <v>202968</v>
      </c>
      <c r="G63" s="99">
        <v>202968</v>
      </c>
      <c r="H63" s="100">
        <v>155408</v>
      </c>
      <c r="I63" s="97">
        <v>157798</v>
      </c>
      <c r="J63" s="98">
        <v>269121</v>
      </c>
      <c r="K63" s="99">
        <v>266121</v>
      </c>
    </row>
    <row r="64" spans="1:11" ht="13.5">
      <c r="A64" s="96" t="s">
        <v>63</v>
      </c>
      <c r="B64" s="97">
        <v>636262</v>
      </c>
      <c r="C64" s="98">
        <v>579707</v>
      </c>
      <c r="D64" s="99">
        <v>546376</v>
      </c>
      <c r="E64" s="97">
        <v>717195</v>
      </c>
      <c r="F64" s="98">
        <v>717195</v>
      </c>
      <c r="G64" s="99">
        <v>717195</v>
      </c>
      <c r="H64" s="100">
        <v>556005</v>
      </c>
      <c r="I64" s="97">
        <v>553911</v>
      </c>
      <c r="J64" s="98">
        <v>539111</v>
      </c>
      <c r="K64" s="99">
        <v>537111</v>
      </c>
    </row>
    <row r="65" spans="1:11" ht="13.5">
      <c r="A65" s="96" t="s">
        <v>64</v>
      </c>
      <c r="B65" s="97">
        <v>1465357</v>
      </c>
      <c r="C65" s="98">
        <v>1517048</v>
      </c>
      <c r="D65" s="99">
        <v>999100</v>
      </c>
      <c r="E65" s="97">
        <v>1613844</v>
      </c>
      <c r="F65" s="98">
        <v>1613844</v>
      </c>
      <c r="G65" s="99">
        <v>1613844</v>
      </c>
      <c r="H65" s="100">
        <v>976013</v>
      </c>
      <c r="I65" s="97">
        <v>994722</v>
      </c>
      <c r="J65" s="98">
        <v>1013805</v>
      </c>
      <c r="K65" s="99">
        <v>1033270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0.0027712110513082792</v>
      </c>
      <c r="C70" s="5">
        <f aca="true" t="shared" si="8" ref="C70:K70">IF(ISERROR(C71/C72),0,(C71/C72))</f>
        <v>0</v>
      </c>
      <c r="D70" s="5">
        <f t="shared" si="8"/>
        <v>0.3302107660418034</v>
      </c>
      <c r="E70" s="5">
        <f t="shared" si="8"/>
        <v>0.8700030163940171</v>
      </c>
      <c r="F70" s="5">
        <f t="shared" si="8"/>
        <v>0.8669709702309673</v>
      </c>
      <c r="G70" s="5">
        <f t="shared" si="8"/>
        <v>0.8669709702309673</v>
      </c>
      <c r="H70" s="5">
        <f t="shared" si="8"/>
        <v>0.5704372133499935</v>
      </c>
      <c r="I70" s="5">
        <f t="shared" si="8"/>
        <v>0.9737806105857175</v>
      </c>
      <c r="J70" s="5">
        <f t="shared" si="8"/>
        <v>0.9874856610768682</v>
      </c>
      <c r="K70" s="5">
        <f t="shared" si="8"/>
        <v>1.0043348269524857</v>
      </c>
    </row>
    <row r="71" spans="1:11" ht="12.75" hidden="1">
      <c r="A71" s="1" t="s">
        <v>89</v>
      </c>
      <c r="B71" s="2">
        <f>+B83</f>
        <v>392344722</v>
      </c>
      <c r="C71" s="2">
        <f aca="true" t="shared" si="9" ref="C71:K71">+C83</f>
        <v>0</v>
      </c>
      <c r="D71" s="2">
        <f t="shared" si="9"/>
        <v>64982118420</v>
      </c>
      <c r="E71" s="2">
        <f t="shared" si="9"/>
        <v>179679958869</v>
      </c>
      <c r="F71" s="2">
        <f t="shared" si="9"/>
        <v>174356267006</v>
      </c>
      <c r="G71" s="2">
        <f t="shared" si="9"/>
        <v>174356267006</v>
      </c>
      <c r="H71" s="2">
        <f t="shared" si="9"/>
        <v>110816079130</v>
      </c>
      <c r="I71" s="2">
        <f t="shared" si="9"/>
        <v>221586509148</v>
      </c>
      <c r="J71" s="2">
        <f t="shared" si="9"/>
        <v>241052434541</v>
      </c>
      <c r="K71" s="2">
        <f t="shared" si="9"/>
        <v>262027355221</v>
      </c>
    </row>
    <row r="72" spans="1:11" ht="12.75" hidden="1">
      <c r="A72" s="1" t="s">
        <v>90</v>
      </c>
      <c r="B72" s="2">
        <f>+B77</f>
        <v>141578795240</v>
      </c>
      <c r="C72" s="2">
        <f aca="true" t="shared" si="10" ref="C72:K72">+C77</f>
        <v>181073729180</v>
      </c>
      <c r="D72" s="2">
        <f t="shared" si="10"/>
        <v>196789823660</v>
      </c>
      <c r="E72" s="2">
        <f t="shared" si="10"/>
        <v>206527972298</v>
      </c>
      <c r="F72" s="2">
        <f t="shared" si="10"/>
        <v>201109694549</v>
      </c>
      <c r="G72" s="2">
        <f t="shared" si="10"/>
        <v>201109694549</v>
      </c>
      <c r="H72" s="2">
        <f t="shared" si="10"/>
        <v>194265164573</v>
      </c>
      <c r="I72" s="2">
        <f t="shared" si="10"/>
        <v>227552804748</v>
      </c>
      <c r="J72" s="2">
        <f t="shared" si="10"/>
        <v>244107275723</v>
      </c>
      <c r="K72" s="2">
        <f t="shared" si="10"/>
        <v>260896414412</v>
      </c>
    </row>
    <row r="73" spans="1:11" ht="12.75" hidden="1">
      <c r="A73" s="1" t="s">
        <v>91</v>
      </c>
      <c r="B73" s="2">
        <f>+B74</f>
        <v>-4391766670.500004</v>
      </c>
      <c r="C73" s="2">
        <f aca="true" t="shared" si="11" ref="C73:K73">+(C78+C80+C81+C82)-(B78+B80+B81+B82)</f>
        <v>-12951612266</v>
      </c>
      <c r="D73" s="2">
        <f t="shared" si="11"/>
        <v>-8490372684</v>
      </c>
      <c r="E73" s="2">
        <f t="shared" si="11"/>
        <v>-55388206675</v>
      </c>
      <c r="F73" s="2">
        <f>+(F78+F80+F81+F82)-(D78+D80+D81+D82)</f>
        <v>-16820144381</v>
      </c>
      <c r="G73" s="2">
        <f>+(G78+G80+G81+G82)-(D78+D80+D81+D82)</f>
        <v>-16820144381</v>
      </c>
      <c r="H73" s="2">
        <f>+(H78+H80+H81+H82)-(D78+D80+D81+D82)</f>
        <v>231602879211</v>
      </c>
      <c r="I73" s="2">
        <f>+(I78+I80+I81+I82)-(E78+E80+E81+E82)</f>
        <v>54168175330</v>
      </c>
      <c r="J73" s="2">
        <f t="shared" si="11"/>
        <v>107358860</v>
      </c>
      <c r="K73" s="2">
        <f t="shared" si="11"/>
        <v>417111104</v>
      </c>
    </row>
    <row r="74" spans="1:11" ht="12.75" hidden="1">
      <c r="A74" s="1" t="s">
        <v>92</v>
      </c>
      <c r="B74" s="2">
        <f>+TREND(C74:E74)</f>
        <v>-4391766670.500004</v>
      </c>
      <c r="C74" s="2">
        <f>+C73</f>
        <v>-12951612266</v>
      </c>
      <c r="D74" s="2">
        <f aca="true" t="shared" si="12" ref="D74:K74">+D73</f>
        <v>-8490372684</v>
      </c>
      <c r="E74" s="2">
        <f t="shared" si="12"/>
        <v>-55388206675</v>
      </c>
      <c r="F74" s="2">
        <f t="shared" si="12"/>
        <v>-16820144381</v>
      </c>
      <c r="G74" s="2">
        <f t="shared" si="12"/>
        <v>-16820144381</v>
      </c>
      <c r="H74" s="2">
        <f t="shared" si="12"/>
        <v>231602879211</v>
      </c>
      <c r="I74" s="2">
        <f t="shared" si="12"/>
        <v>54168175330</v>
      </c>
      <c r="J74" s="2">
        <f t="shared" si="12"/>
        <v>107358860</v>
      </c>
      <c r="K74" s="2">
        <f t="shared" si="12"/>
        <v>417111104</v>
      </c>
    </row>
    <row r="75" spans="1:11" ht="12.75" hidden="1">
      <c r="A75" s="1" t="s">
        <v>93</v>
      </c>
      <c r="B75" s="2">
        <f>+B84-(((B80+B81+B78)*B70)-B79)</f>
        <v>90236255051.826</v>
      </c>
      <c r="C75" s="2">
        <f aca="true" t="shared" si="13" ref="C75:K75">+C84-(((C80+C81+C78)*C70)-C79)</f>
        <v>161284711125</v>
      </c>
      <c r="D75" s="2">
        <f t="shared" si="13"/>
        <v>114002671243.88419</v>
      </c>
      <c r="E75" s="2">
        <f t="shared" si="13"/>
        <v>32248714247.256824</v>
      </c>
      <c r="F75" s="2">
        <f t="shared" si="13"/>
        <v>34173898977.397243</v>
      </c>
      <c r="G75" s="2">
        <f t="shared" si="13"/>
        <v>34173898977.397243</v>
      </c>
      <c r="H75" s="2">
        <f t="shared" si="13"/>
        <v>188466674339.65005</v>
      </c>
      <c r="I75" s="2">
        <f t="shared" si="13"/>
        <v>27918040202.405846</v>
      </c>
      <c r="J75" s="2">
        <f t="shared" si="13"/>
        <v>32454091389.473755</v>
      </c>
      <c r="K75" s="2">
        <f t="shared" si="13"/>
        <v>32513046779.07573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141578795240</v>
      </c>
      <c r="C77" s="3">
        <v>181073729180</v>
      </c>
      <c r="D77" s="3">
        <v>196789823660</v>
      </c>
      <c r="E77" s="3">
        <v>206527972298</v>
      </c>
      <c r="F77" s="3">
        <v>201109694549</v>
      </c>
      <c r="G77" s="3">
        <v>201109694549</v>
      </c>
      <c r="H77" s="3">
        <v>194265164573</v>
      </c>
      <c r="I77" s="3">
        <v>227552804748</v>
      </c>
      <c r="J77" s="3">
        <v>244107275723</v>
      </c>
      <c r="K77" s="3">
        <v>260896414412</v>
      </c>
    </row>
    <row r="78" spans="1:11" ht="12.75" hidden="1">
      <c r="A78" s="1" t="s">
        <v>66</v>
      </c>
      <c r="B78" s="3">
        <v>1345252858</v>
      </c>
      <c r="C78" s="3">
        <v>5213623331</v>
      </c>
      <c r="D78" s="3">
        <v>3163375251</v>
      </c>
      <c r="E78" s="3">
        <v>-2872569670</v>
      </c>
      <c r="F78" s="3">
        <v>-2853531090</v>
      </c>
      <c r="G78" s="3">
        <v>-2853531090</v>
      </c>
      <c r="H78" s="3">
        <v>1289040997</v>
      </c>
      <c r="I78" s="3">
        <v>407493506</v>
      </c>
      <c r="J78" s="3">
        <v>408113133</v>
      </c>
      <c r="K78" s="3">
        <v>408769723</v>
      </c>
    </row>
    <row r="79" spans="1:11" ht="12.75" hidden="1">
      <c r="A79" s="1" t="s">
        <v>67</v>
      </c>
      <c r="B79" s="3">
        <v>64114468680</v>
      </c>
      <c r="C79" s="3">
        <v>74118475030</v>
      </c>
      <c r="D79" s="3">
        <v>68339314464</v>
      </c>
      <c r="E79" s="3">
        <v>17310509539</v>
      </c>
      <c r="F79" s="3">
        <v>44299987552</v>
      </c>
      <c r="G79" s="3">
        <v>44299987552</v>
      </c>
      <c r="H79" s="3">
        <v>287646673337</v>
      </c>
      <c r="I79" s="3">
        <v>57603108696</v>
      </c>
      <c r="J79" s="3">
        <v>61701968522</v>
      </c>
      <c r="K79" s="3">
        <v>63409050064</v>
      </c>
    </row>
    <row r="80" spans="1:11" ht="12.75" hidden="1">
      <c r="A80" s="1" t="s">
        <v>68</v>
      </c>
      <c r="B80" s="3">
        <v>27338756092</v>
      </c>
      <c r="C80" s="3">
        <v>25102871982</v>
      </c>
      <c r="D80" s="3">
        <v>34415964592</v>
      </c>
      <c r="E80" s="3">
        <v>2772857875</v>
      </c>
      <c r="F80" s="3">
        <v>32284318975</v>
      </c>
      <c r="G80" s="3">
        <v>32284318975</v>
      </c>
      <c r="H80" s="3">
        <v>268966365233</v>
      </c>
      <c r="I80" s="3">
        <v>45852704612</v>
      </c>
      <c r="J80" s="3">
        <v>46014214457</v>
      </c>
      <c r="K80" s="3">
        <v>47887539770</v>
      </c>
    </row>
    <row r="81" spans="1:11" ht="12.75" hidden="1">
      <c r="A81" s="1" t="s">
        <v>69</v>
      </c>
      <c r="B81" s="3">
        <v>47569816638</v>
      </c>
      <c r="C81" s="3">
        <v>32395648768</v>
      </c>
      <c r="D81" s="3">
        <v>16188069645</v>
      </c>
      <c r="E81" s="3">
        <v>1645535434</v>
      </c>
      <c r="F81" s="3">
        <v>9590349106</v>
      </c>
      <c r="G81" s="3">
        <v>9590349106</v>
      </c>
      <c r="H81" s="3">
        <v>17014652408</v>
      </c>
      <c r="I81" s="3">
        <v>8282317568</v>
      </c>
      <c r="J81" s="3">
        <v>8221872609</v>
      </c>
      <c r="K81" s="3">
        <v>6757378818</v>
      </c>
    </row>
    <row r="82" spans="1:11" ht="12.75" hidden="1">
      <c r="A82" s="1" t="s">
        <v>70</v>
      </c>
      <c r="B82" s="3">
        <v>1279907895</v>
      </c>
      <c r="C82" s="3">
        <v>1869977136</v>
      </c>
      <c r="D82" s="3">
        <v>2324339045</v>
      </c>
      <c r="E82" s="3">
        <v>-842281781</v>
      </c>
      <c r="F82" s="3">
        <v>250467161</v>
      </c>
      <c r="G82" s="3">
        <v>250467161</v>
      </c>
      <c r="H82" s="3">
        <v>424569106</v>
      </c>
      <c r="I82" s="3">
        <v>329201502</v>
      </c>
      <c r="J82" s="3">
        <v>334875849</v>
      </c>
      <c r="K82" s="3">
        <v>342498841</v>
      </c>
    </row>
    <row r="83" spans="1:11" ht="12.75" hidden="1">
      <c r="A83" s="1" t="s">
        <v>71</v>
      </c>
      <c r="B83" s="3">
        <v>392344722</v>
      </c>
      <c r="C83" s="3">
        <v>0</v>
      </c>
      <c r="D83" s="3">
        <v>64982118420</v>
      </c>
      <c r="E83" s="3">
        <v>179679958869</v>
      </c>
      <c r="F83" s="3">
        <v>174356267006</v>
      </c>
      <c r="G83" s="3">
        <v>174356267006</v>
      </c>
      <c r="H83" s="3">
        <v>110816079130</v>
      </c>
      <c r="I83" s="3">
        <v>221586509148</v>
      </c>
      <c r="J83" s="3">
        <v>241052434541</v>
      </c>
      <c r="K83" s="3">
        <v>262027355221</v>
      </c>
    </row>
    <row r="84" spans="1:11" ht="12.75" hidden="1">
      <c r="A84" s="1" t="s">
        <v>72</v>
      </c>
      <c r="B84" s="3">
        <v>26333101816</v>
      </c>
      <c r="C84" s="3">
        <v>87166236095</v>
      </c>
      <c r="D84" s="3">
        <v>63417934255</v>
      </c>
      <c r="E84" s="3">
        <v>16283075937</v>
      </c>
      <c r="F84" s="3">
        <v>23704104422</v>
      </c>
      <c r="G84" s="3">
        <v>23704104422</v>
      </c>
      <c r="H84" s="3">
        <v>64689532731</v>
      </c>
      <c r="I84" s="3">
        <v>23427375734</v>
      </c>
      <c r="J84" s="3">
        <v>24712487025</v>
      </c>
      <c r="K84" s="3">
        <v>24396333238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972422909</v>
      </c>
      <c r="C5" s="6">
        <v>1295502965</v>
      </c>
      <c r="D5" s="23">
        <v>1467399835</v>
      </c>
      <c r="E5" s="24">
        <v>1687667431</v>
      </c>
      <c r="F5" s="6">
        <v>1687667431</v>
      </c>
      <c r="G5" s="25">
        <v>1687667431</v>
      </c>
      <c r="H5" s="26">
        <v>1592673897</v>
      </c>
      <c r="I5" s="24">
        <v>1834764190</v>
      </c>
      <c r="J5" s="6">
        <v>1963197683</v>
      </c>
      <c r="K5" s="25">
        <v>2120253498</v>
      </c>
    </row>
    <row r="6" spans="1:11" ht="13.5">
      <c r="A6" s="22" t="s">
        <v>18</v>
      </c>
      <c r="B6" s="6">
        <v>2723608211</v>
      </c>
      <c r="C6" s="6">
        <v>2867900099</v>
      </c>
      <c r="D6" s="23">
        <v>3260941348</v>
      </c>
      <c r="E6" s="24">
        <v>3546712416</v>
      </c>
      <c r="F6" s="6">
        <v>3546712416</v>
      </c>
      <c r="G6" s="25">
        <v>3546712416</v>
      </c>
      <c r="H6" s="26">
        <v>3729821128</v>
      </c>
      <c r="I6" s="24">
        <v>3978391144</v>
      </c>
      <c r="J6" s="6">
        <v>4330799316</v>
      </c>
      <c r="K6" s="25">
        <v>4717076226</v>
      </c>
    </row>
    <row r="7" spans="1:11" ht="13.5">
      <c r="A7" s="22" t="s">
        <v>19</v>
      </c>
      <c r="B7" s="6">
        <v>126690312</v>
      </c>
      <c r="C7" s="6">
        <v>98690424</v>
      </c>
      <c r="D7" s="23">
        <v>70649904</v>
      </c>
      <c r="E7" s="24">
        <v>54472852</v>
      </c>
      <c r="F7" s="6">
        <v>46102210</v>
      </c>
      <c r="G7" s="25">
        <v>46102210</v>
      </c>
      <c r="H7" s="26">
        <v>40432301</v>
      </c>
      <c r="I7" s="24">
        <v>36489853</v>
      </c>
      <c r="J7" s="6">
        <v>37593899</v>
      </c>
      <c r="K7" s="25">
        <v>38731533</v>
      </c>
    </row>
    <row r="8" spans="1:11" ht="13.5">
      <c r="A8" s="22" t="s">
        <v>20</v>
      </c>
      <c r="B8" s="6">
        <v>888572426</v>
      </c>
      <c r="C8" s="6">
        <v>921187160</v>
      </c>
      <c r="D8" s="23">
        <v>987004778</v>
      </c>
      <c r="E8" s="24">
        <v>1230978537</v>
      </c>
      <c r="F8" s="6">
        <v>1504293849</v>
      </c>
      <c r="G8" s="25">
        <v>1504293849</v>
      </c>
      <c r="H8" s="26">
        <v>1238185112</v>
      </c>
      <c r="I8" s="24">
        <v>1301395383</v>
      </c>
      <c r="J8" s="6">
        <v>1298550413</v>
      </c>
      <c r="K8" s="25">
        <v>1276889287</v>
      </c>
    </row>
    <row r="9" spans="1:11" ht="13.5">
      <c r="A9" s="22" t="s">
        <v>21</v>
      </c>
      <c r="B9" s="6">
        <v>813702810</v>
      </c>
      <c r="C9" s="6">
        <v>857431674</v>
      </c>
      <c r="D9" s="23">
        <v>921868172</v>
      </c>
      <c r="E9" s="24">
        <v>987720404</v>
      </c>
      <c r="F9" s="6">
        <v>987665301</v>
      </c>
      <c r="G9" s="25">
        <v>987665301</v>
      </c>
      <c r="H9" s="26">
        <v>989752583</v>
      </c>
      <c r="I9" s="24">
        <v>1083071057</v>
      </c>
      <c r="J9" s="6">
        <v>1174370333</v>
      </c>
      <c r="K9" s="25">
        <v>1236869862</v>
      </c>
    </row>
    <row r="10" spans="1:11" ht="25.5">
      <c r="A10" s="27" t="s">
        <v>82</v>
      </c>
      <c r="B10" s="28">
        <f>SUM(B5:B9)</f>
        <v>5524996668</v>
      </c>
      <c r="C10" s="29">
        <f aca="true" t="shared" si="0" ref="C10:K10">SUM(C5:C9)</f>
        <v>6040712322</v>
      </c>
      <c r="D10" s="30">
        <f t="shared" si="0"/>
        <v>6707864037</v>
      </c>
      <c r="E10" s="28">
        <f t="shared" si="0"/>
        <v>7507551640</v>
      </c>
      <c r="F10" s="29">
        <f t="shared" si="0"/>
        <v>7772441207</v>
      </c>
      <c r="G10" s="31">
        <f t="shared" si="0"/>
        <v>7772441207</v>
      </c>
      <c r="H10" s="32">
        <f t="shared" si="0"/>
        <v>7590865021</v>
      </c>
      <c r="I10" s="28">
        <f t="shared" si="0"/>
        <v>8234111627</v>
      </c>
      <c r="J10" s="29">
        <f t="shared" si="0"/>
        <v>8804511644</v>
      </c>
      <c r="K10" s="31">
        <f t="shared" si="0"/>
        <v>9389820406</v>
      </c>
    </row>
    <row r="11" spans="1:11" ht="13.5">
      <c r="A11" s="22" t="s">
        <v>22</v>
      </c>
      <c r="B11" s="6">
        <v>1839251102</v>
      </c>
      <c r="C11" s="6">
        <v>2049371592</v>
      </c>
      <c r="D11" s="23">
        <v>2206009800</v>
      </c>
      <c r="E11" s="24">
        <v>2354464908</v>
      </c>
      <c r="F11" s="6">
        <v>2437560378</v>
      </c>
      <c r="G11" s="25">
        <v>2437560378</v>
      </c>
      <c r="H11" s="26">
        <v>2349790390</v>
      </c>
      <c r="I11" s="24">
        <v>2536209832</v>
      </c>
      <c r="J11" s="6">
        <v>2667854677</v>
      </c>
      <c r="K11" s="25">
        <v>2810409945</v>
      </c>
    </row>
    <row r="12" spans="1:11" ht="13.5">
      <c r="A12" s="22" t="s">
        <v>23</v>
      </c>
      <c r="B12" s="6">
        <v>59473022</v>
      </c>
      <c r="C12" s="6">
        <v>62315521</v>
      </c>
      <c r="D12" s="23">
        <v>64687499</v>
      </c>
      <c r="E12" s="24">
        <v>72765784</v>
      </c>
      <c r="F12" s="6">
        <v>72765784</v>
      </c>
      <c r="G12" s="25">
        <v>72765784</v>
      </c>
      <c r="H12" s="26">
        <v>63813395</v>
      </c>
      <c r="I12" s="24">
        <v>76549605</v>
      </c>
      <c r="J12" s="6">
        <v>80530184</v>
      </c>
      <c r="K12" s="25">
        <v>84878814</v>
      </c>
    </row>
    <row r="13" spans="1:11" ht="13.5">
      <c r="A13" s="22" t="s">
        <v>83</v>
      </c>
      <c r="B13" s="6">
        <v>992860249</v>
      </c>
      <c r="C13" s="6">
        <v>1299117181</v>
      </c>
      <c r="D13" s="23">
        <v>1710061847</v>
      </c>
      <c r="E13" s="24">
        <v>866757069</v>
      </c>
      <c r="F13" s="6">
        <v>896215348</v>
      </c>
      <c r="G13" s="25">
        <v>896215348</v>
      </c>
      <c r="H13" s="26">
        <v>1329942811</v>
      </c>
      <c r="I13" s="24">
        <v>649172695</v>
      </c>
      <c r="J13" s="6">
        <v>684293117</v>
      </c>
      <c r="K13" s="25">
        <v>711329384</v>
      </c>
    </row>
    <row r="14" spans="1:11" ht="13.5">
      <c r="A14" s="22" t="s">
        <v>24</v>
      </c>
      <c r="B14" s="6">
        <v>43959792</v>
      </c>
      <c r="C14" s="6">
        <v>38467000</v>
      </c>
      <c r="D14" s="23">
        <v>32563877</v>
      </c>
      <c r="E14" s="24">
        <v>44211169</v>
      </c>
      <c r="F14" s="6">
        <v>44211229</v>
      </c>
      <c r="G14" s="25">
        <v>44211229</v>
      </c>
      <c r="H14" s="26">
        <v>26310661</v>
      </c>
      <c r="I14" s="24">
        <v>59935810</v>
      </c>
      <c r="J14" s="6">
        <v>130647180</v>
      </c>
      <c r="K14" s="25">
        <v>215130266</v>
      </c>
    </row>
    <row r="15" spans="1:11" ht="13.5">
      <c r="A15" s="22" t="s">
        <v>84</v>
      </c>
      <c r="B15" s="6">
        <v>1636107278</v>
      </c>
      <c r="C15" s="6">
        <v>1716036088</v>
      </c>
      <c r="D15" s="23">
        <v>1868140392</v>
      </c>
      <c r="E15" s="24">
        <v>2185127498</v>
      </c>
      <c r="F15" s="6">
        <v>2176718541</v>
      </c>
      <c r="G15" s="25">
        <v>2176718541</v>
      </c>
      <c r="H15" s="26">
        <v>1925861784</v>
      </c>
      <c r="I15" s="24">
        <v>2446375846</v>
      </c>
      <c r="J15" s="6">
        <v>2634627470</v>
      </c>
      <c r="K15" s="25">
        <v>2876270258</v>
      </c>
    </row>
    <row r="16" spans="1:11" ht="13.5">
      <c r="A16" s="22" t="s">
        <v>20</v>
      </c>
      <c r="B16" s="6">
        <v>62470537</v>
      </c>
      <c r="C16" s="6">
        <v>91703413</v>
      </c>
      <c r="D16" s="23">
        <v>131018730</v>
      </c>
      <c r="E16" s="24">
        <v>115981213</v>
      </c>
      <c r="F16" s="6">
        <v>129904973</v>
      </c>
      <c r="G16" s="25">
        <v>129904973</v>
      </c>
      <c r="H16" s="26">
        <v>93616538</v>
      </c>
      <c r="I16" s="24">
        <v>161058623</v>
      </c>
      <c r="J16" s="6">
        <v>139048923</v>
      </c>
      <c r="K16" s="25">
        <v>127254061</v>
      </c>
    </row>
    <row r="17" spans="1:11" ht="13.5">
      <c r="A17" s="22" t="s">
        <v>25</v>
      </c>
      <c r="B17" s="6">
        <v>1471392581</v>
      </c>
      <c r="C17" s="6">
        <v>1620769685</v>
      </c>
      <c r="D17" s="23">
        <v>1817960799</v>
      </c>
      <c r="E17" s="24">
        <v>1867645007</v>
      </c>
      <c r="F17" s="6">
        <v>2014465962</v>
      </c>
      <c r="G17" s="25">
        <v>2014465962</v>
      </c>
      <c r="H17" s="26">
        <v>1798748155</v>
      </c>
      <c r="I17" s="24">
        <v>2302442302</v>
      </c>
      <c r="J17" s="6">
        <v>2465857447</v>
      </c>
      <c r="K17" s="25">
        <v>2561033779</v>
      </c>
    </row>
    <row r="18" spans="1:11" ht="13.5">
      <c r="A18" s="33" t="s">
        <v>26</v>
      </c>
      <c r="B18" s="34">
        <f>SUM(B11:B17)</f>
        <v>6105514561</v>
      </c>
      <c r="C18" s="35">
        <f aca="true" t="shared" si="1" ref="C18:K18">SUM(C11:C17)</f>
        <v>6877780480</v>
      </c>
      <c r="D18" s="36">
        <f t="shared" si="1"/>
        <v>7830442944</v>
      </c>
      <c r="E18" s="34">
        <f t="shared" si="1"/>
        <v>7506952648</v>
      </c>
      <c r="F18" s="35">
        <f t="shared" si="1"/>
        <v>7771842215</v>
      </c>
      <c r="G18" s="37">
        <f t="shared" si="1"/>
        <v>7771842215</v>
      </c>
      <c r="H18" s="38">
        <f t="shared" si="1"/>
        <v>7588083734</v>
      </c>
      <c r="I18" s="34">
        <f t="shared" si="1"/>
        <v>8231744713</v>
      </c>
      <c r="J18" s="35">
        <f t="shared" si="1"/>
        <v>8802858998</v>
      </c>
      <c r="K18" s="37">
        <f t="shared" si="1"/>
        <v>9386306507</v>
      </c>
    </row>
    <row r="19" spans="1:11" ht="13.5">
      <c r="A19" s="33" t="s">
        <v>27</v>
      </c>
      <c r="B19" s="39">
        <f>+B10-B18</f>
        <v>-580517893</v>
      </c>
      <c r="C19" s="40">
        <f aca="true" t="shared" si="2" ref="C19:K19">+C10-C18</f>
        <v>-837068158</v>
      </c>
      <c r="D19" s="41">
        <f t="shared" si="2"/>
        <v>-1122578907</v>
      </c>
      <c r="E19" s="39">
        <f t="shared" si="2"/>
        <v>598992</v>
      </c>
      <c r="F19" s="40">
        <f t="shared" si="2"/>
        <v>598992</v>
      </c>
      <c r="G19" s="42">
        <f t="shared" si="2"/>
        <v>598992</v>
      </c>
      <c r="H19" s="43">
        <f t="shared" si="2"/>
        <v>2781287</v>
      </c>
      <c r="I19" s="39">
        <f t="shared" si="2"/>
        <v>2366914</v>
      </c>
      <c r="J19" s="40">
        <f t="shared" si="2"/>
        <v>1652646</v>
      </c>
      <c r="K19" s="42">
        <f t="shared" si="2"/>
        <v>3513899</v>
      </c>
    </row>
    <row r="20" spans="1:11" ht="25.5">
      <c r="A20" s="44" t="s">
        <v>28</v>
      </c>
      <c r="B20" s="45">
        <v>930358544</v>
      </c>
      <c r="C20" s="46">
        <v>997754179</v>
      </c>
      <c r="D20" s="47">
        <v>1010413224</v>
      </c>
      <c r="E20" s="45">
        <v>808929169</v>
      </c>
      <c r="F20" s="46">
        <v>1119636311</v>
      </c>
      <c r="G20" s="48">
        <v>1119636311</v>
      </c>
      <c r="H20" s="49">
        <v>575282688</v>
      </c>
      <c r="I20" s="45">
        <v>733698600</v>
      </c>
      <c r="J20" s="46">
        <v>757483020</v>
      </c>
      <c r="K20" s="48">
        <v>760144380</v>
      </c>
    </row>
    <row r="21" spans="1:11" ht="63.75">
      <c r="A21" s="50" t="s">
        <v>85</v>
      </c>
      <c r="B21" s="51">
        <v>3622726</v>
      </c>
      <c r="C21" s="52">
        <v>280274905</v>
      </c>
      <c r="D21" s="53">
        <v>13811170</v>
      </c>
      <c r="E21" s="51">
        <v>0</v>
      </c>
      <c r="F21" s="52">
        <v>0</v>
      </c>
      <c r="G21" s="54">
        <v>0</v>
      </c>
      <c r="H21" s="55">
        <v>81676463</v>
      </c>
      <c r="I21" s="51">
        <v>0</v>
      </c>
      <c r="J21" s="52">
        <v>0</v>
      </c>
      <c r="K21" s="54">
        <v>0</v>
      </c>
    </row>
    <row r="22" spans="1:11" ht="25.5">
      <c r="A22" s="56" t="s">
        <v>86</v>
      </c>
      <c r="B22" s="57">
        <f>SUM(B19:B21)</f>
        <v>353463377</v>
      </c>
      <c r="C22" s="58">
        <f aca="true" t="shared" si="3" ref="C22:K22">SUM(C19:C21)</f>
        <v>440960926</v>
      </c>
      <c r="D22" s="59">
        <f t="shared" si="3"/>
        <v>-98354513</v>
      </c>
      <c r="E22" s="57">
        <f t="shared" si="3"/>
        <v>809528161</v>
      </c>
      <c r="F22" s="58">
        <f t="shared" si="3"/>
        <v>1120235303</v>
      </c>
      <c r="G22" s="60">
        <f t="shared" si="3"/>
        <v>1120235303</v>
      </c>
      <c r="H22" s="61">
        <f t="shared" si="3"/>
        <v>659740438</v>
      </c>
      <c r="I22" s="57">
        <f t="shared" si="3"/>
        <v>736065514</v>
      </c>
      <c r="J22" s="58">
        <f t="shared" si="3"/>
        <v>759135666</v>
      </c>
      <c r="K22" s="60">
        <f t="shared" si="3"/>
        <v>763658279</v>
      </c>
    </row>
    <row r="23" spans="1:11" ht="13.5">
      <c r="A23" s="50" t="s">
        <v>29</v>
      </c>
      <c r="B23" s="6">
        <v>0</v>
      </c>
      <c r="C23" s="6">
        <v>0</v>
      </c>
      <c r="D23" s="23">
        <v>-105406358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353463377</v>
      </c>
      <c r="C24" s="40">
        <f aca="true" t="shared" si="4" ref="C24:K24">SUM(C22:C23)</f>
        <v>440960926</v>
      </c>
      <c r="D24" s="41">
        <f t="shared" si="4"/>
        <v>-203760871</v>
      </c>
      <c r="E24" s="39">
        <f t="shared" si="4"/>
        <v>809528161</v>
      </c>
      <c r="F24" s="40">
        <f t="shared" si="4"/>
        <v>1120235303</v>
      </c>
      <c r="G24" s="42">
        <f t="shared" si="4"/>
        <v>1120235303</v>
      </c>
      <c r="H24" s="43">
        <f t="shared" si="4"/>
        <v>659740438</v>
      </c>
      <c r="I24" s="39">
        <f t="shared" si="4"/>
        <v>736065514</v>
      </c>
      <c r="J24" s="40">
        <f t="shared" si="4"/>
        <v>759135666</v>
      </c>
      <c r="K24" s="42">
        <f t="shared" si="4"/>
        <v>763658279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115740118</v>
      </c>
      <c r="C27" s="7">
        <v>258396485</v>
      </c>
      <c r="D27" s="69">
        <v>1549341898</v>
      </c>
      <c r="E27" s="70">
        <v>1660238597</v>
      </c>
      <c r="F27" s="7">
        <v>2208847049</v>
      </c>
      <c r="G27" s="71">
        <v>2208847049</v>
      </c>
      <c r="H27" s="72">
        <v>1294717991</v>
      </c>
      <c r="I27" s="70">
        <v>1803591613</v>
      </c>
      <c r="J27" s="7">
        <v>2208774392</v>
      </c>
      <c r="K27" s="71">
        <v>2117298151</v>
      </c>
    </row>
    <row r="28" spans="1:11" ht="13.5">
      <c r="A28" s="73" t="s">
        <v>33</v>
      </c>
      <c r="B28" s="6">
        <v>81495</v>
      </c>
      <c r="C28" s="6">
        <v>87707985</v>
      </c>
      <c r="D28" s="23">
        <v>904050995</v>
      </c>
      <c r="E28" s="24">
        <v>806269169</v>
      </c>
      <c r="F28" s="6">
        <v>1117658202</v>
      </c>
      <c r="G28" s="25">
        <v>1117658202</v>
      </c>
      <c r="H28" s="26">
        <v>0</v>
      </c>
      <c r="I28" s="24">
        <v>732498600</v>
      </c>
      <c r="J28" s="6">
        <v>756203020</v>
      </c>
      <c r="K28" s="25">
        <v>758777980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230800142</v>
      </c>
      <c r="F30" s="6">
        <v>230800142</v>
      </c>
      <c r="G30" s="25">
        <v>230800142</v>
      </c>
      <c r="H30" s="26">
        <v>0</v>
      </c>
      <c r="I30" s="24">
        <v>369714278</v>
      </c>
      <c r="J30" s="6">
        <v>723990380</v>
      </c>
      <c r="K30" s="25">
        <v>866770002</v>
      </c>
    </row>
    <row r="31" spans="1:11" ht="13.5">
      <c r="A31" s="22" t="s">
        <v>35</v>
      </c>
      <c r="B31" s="6">
        <v>0</v>
      </c>
      <c r="C31" s="6">
        <v>162530528</v>
      </c>
      <c r="D31" s="23">
        <v>645240615</v>
      </c>
      <c r="E31" s="24">
        <v>623019286</v>
      </c>
      <c r="F31" s="6">
        <v>860388705</v>
      </c>
      <c r="G31" s="25">
        <v>860388705</v>
      </c>
      <c r="H31" s="26">
        <v>0</v>
      </c>
      <c r="I31" s="24">
        <v>701378735</v>
      </c>
      <c r="J31" s="6">
        <v>728580992</v>
      </c>
      <c r="K31" s="25">
        <v>491750169</v>
      </c>
    </row>
    <row r="32" spans="1:11" ht="13.5">
      <c r="A32" s="33" t="s">
        <v>36</v>
      </c>
      <c r="B32" s="7">
        <f>SUM(B28:B31)</f>
        <v>81495</v>
      </c>
      <c r="C32" s="7">
        <f aca="true" t="shared" si="5" ref="C32:K32">SUM(C28:C31)</f>
        <v>250238513</v>
      </c>
      <c r="D32" s="69">
        <f t="shared" si="5"/>
        <v>1549291610</v>
      </c>
      <c r="E32" s="70">
        <f t="shared" si="5"/>
        <v>1660088597</v>
      </c>
      <c r="F32" s="7">
        <f t="shared" si="5"/>
        <v>2208847049</v>
      </c>
      <c r="G32" s="71">
        <f t="shared" si="5"/>
        <v>2208847049</v>
      </c>
      <c r="H32" s="72">
        <f t="shared" si="5"/>
        <v>0</v>
      </c>
      <c r="I32" s="70">
        <f t="shared" si="5"/>
        <v>1803591613</v>
      </c>
      <c r="J32" s="7">
        <f t="shared" si="5"/>
        <v>2208774392</v>
      </c>
      <c r="K32" s="71">
        <f t="shared" si="5"/>
        <v>2117298151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7209213950</v>
      </c>
      <c r="C35" s="6">
        <v>7312294300</v>
      </c>
      <c r="D35" s="23">
        <v>8629993409</v>
      </c>
      <c r="E35" s="24">
        <v>2699672816</v>
      </c>
      <c r="F35" s="6">
        <v>2490281352</v>
      </c>
      <c r="G35" s="25">
        <v>2490281352</v>
      </c>
      <c r="H35" s="26">
        <v>9755463299</v>
      </c>
      <c r="I35" s="24">
        <v>3462561565</v>
      </c>
      <c r="J35" s="6">
        <v>3643648626</v>
      </c>
      <c r="K35" s="25">
        <v>4353557678</v>
      </c>
    </row>
    <row r="36" spans="1:11" ht="13.5">
      <c r="A36" s="22" t="s">
        <v>39</v>
      </c>
      <c r="B36" s="6">
        <v>18805818518</v>
      </c>
      <c r="C36" s="6">
        <v>20813812300</v>
      </c>
      <c r="D36" s="23">
        <v>20426201401</v>
      </c>
      <c r="E36" s="24">
        <v>22539836091</v>
      </c>
      <c r="F36" s="6">
        <v>23090069274</v>
      </c>
      <c r="G36" s="25">
        <v>23090069274</v>
      </c>
      <c r="H36" s="26">
        <v>20391716147</v>
      </c>
      <c r="I36" s="24">
        <v>22639950990</v>
      </c>
      <c r="J36" s="6">
        <v>24138152618</v>
      </c>
      <c r="K36" s="25">
        <v>25461470362</v>
      </c>
    </row>
    <row r="37" spans="1:11" ht="13.5">
      <c r="A37" s="22" t="s">
        <v>40</v>
      </c>
      <c r="B37" s="6">
        <v>5614394829</v>
      </c>
      <c r="C37" s="6">
        <v>6217440739</v>
      </c>
      <c r="D37" s="23">
        <v>7525915543</v>
      </c>
      <c r="E37" s="24">
        <v>1332144961</v>
      </c>
      <c r="F37" s="6">
        <v>1732374509</v>
      </c>
      <c r="G37" s="25">
        <v>1732374509</v>
      </c>
      <c r="H37" s="26">
        <v>8045058667</v>
      </c>
      <c r="I37" s="24">
        <v>1710941669</v>
      </c>
      <c r="J37" s="6">
        <v>1617892114</v>
      </c>
      <c r="K37" s="25">
        <v>1545789273</v>
      </c>
    </row>
    <row r="38" spans="1:11" ht="13.5">
      <c r="A38" s="22" t="s">
        <v>41</v>
      </c>
      <c r="B38" s="6">
        <v>872357063</v>
      </c>
      <c r="C38" s="6">
        <v>1021515291</v>
      </c>
      <c r="D38" s="23">
        <v>981394799</v>
      </c>
      <c r="E38" s="24">
        <v>1088289259</v>
      </c>
      <c r="F38" s="6">
        <v>1088289259</v>
      </c>
      <c r="G38" s="25">
        <v>1088289259</v>
      </c>
      <c r="H38" s="26">
        <v>888774072</v>
      </c>
      <c r="I38" s="24">
        <v>1245727854</v>
      </c>
      <c r="J38" s="6">
        <v>1920668840</v>
      </c>
      <c r="K38" s="25">
        <v>2764365525</v>
      </c>
    </row>
    <row r="39" spans="1:11" ht="13.5">
      <c r="A39" s="22" t="s">
        <v>42</v>
      </c>
      <c r="B39" s="6">
        <v>19174258843</v>
      </c>
      <c r="C39" s="6">
        <v>20892512154</v>
      </c>
      <c r="D39" s="23">
        <v>20548893939</v>
      </c>
      <c r="E39" s="24">
        <v>22819074687</v>
      </c>
      <c r="F39" s="6">
        <v>22759686858</v>
      </c>
      <c r="G39" s="25">
        <v>22759686858</v>
      </c>
      <c r="H39" s="26">
        <v>21359180873</v>
      </c>
      <c r="I39" s="24">
        <v>23145843032</v>
      </c>
      <c r="J39" s="6">
        <v>24243240290</v>
      </c>
      <c r="K39" s="25">
        <v>25504873242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-9900079</v>
      </c>
      <c r="D42" s="23">
        <v>10737405522</v>
      </c>
      <c r="E42" s="24">
        <v>1540139157</v>
      </c>
      <c r="F42" s="6">
        <v>343239033</v>
      </c>
      <c r="G42" s="25">
        <v>343239033</v>
      </c>
      <c r="H42" s="26">
        <v>4525986993</v>
      </c>
      <c r="I42" s="24">
        <v>1419468290</v>
      </c>
      <c r="J42" s="6">
        <v>1625215398</v>
      </c>
      <c r="K42" s="25">
        <v>1770877521</v>
      </c>
    </row>
    <row r="43" spans="1:11" ht="13.5">
      <c r="A43" s="22" t="s">
        <v>45</v>
      </c>
      <c r="B43" s="6">
        <v>0</v>
      </c>
      <c r="C43" s="6">
        <v>0</v>
      </c>
      <c r="D43" s="23">
        <v>-1557009773</v>
      </c>
      <c r="E43" s="24">
        <v>-1660088597</v>
      </c>
      <c r="F43" s="6">
        <v>-548758452</v>
      </c>
      <c r="G43" s="25">
        <v>-548758452</v>
      </c>
      <c r="H43" s="26">
        <v>-1295783614</v>
      </c>
      <c r="I43" s="24">
        <v>-1803591613</v>
      </c>
      <c r="J43" s="6">
        <v>-2208774392</v>
      </c>
      <c r="K43" s="25">
        <v>-2117298151</v>
      </c>
    </row>
    <row r="44" spans="1:11" ht="13.5">
      <c r="A44" s="22" t="s">
        <v>46</v>
      </c>
      <c r="B44" s="6">
        <v>60851775</v>
      </c>
      <c r="C44" s="6">
        <v>10633598</v>
      </c>
      <c r="D44" s="23">
        <v>6282087</v>
      </c>
      <c r="E44" s="24">
        <v>165631002</v>
      </c>
      <c r="F44" s="6">
        <v>-53237041</v>
      </c>
      <c r="G44" s="25">
        <v>-53237041</v>
      </c>
      <c r="H44" s="26">
        <v>-136610450</v>
      </c>
      <c r="I44" s="24">
        <v>321434800</v>
      </c>
      <c r="J44" s="6">
        <v>660274216</v>
      </c>
      <c r="K44" s="25">
        <v>806908838</v>
      </c>
    </row>
    <row r="45" spans="1:11" ht="13.5">
      <c r="A45" s="33" t="s">
        <v>47</v>
      </c>
      <c r="B45" s="7">
        <v>1747525755</v>
      </c>
      <c r="C45" s="7">
        <v>1823063888</v>
      </c>
      <c r="D45" s="69">
        <v>10358310751</v>
      </c>
      <c r="E45" s="70">
        <v>-5236291524</v>
      </c>
      <c r="F45" s="7">
        <v>-5726752336</v>
      </c>
      <c r="G45" s="71">
        <v>-5726752336</v>
      </c>
      <c r="H45" s="72">
        <v>5904828349</v>
      </c>
      <c r="I45" s="70">
        <v>1486918510</v>
      </c>
      <c r="J45" s="7">
        <v>1703037477</v>
      </c>
      <c r="K45" s="71">
        <v>2547298671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1822330372</v>
      </c>
      <c r="C48" s="6">
        <v>1171632910</v>
      </c>
      <c r="D48" s="23">
        <v>1373710699</v>
      </c>
      <c r="E48" s="24">
        <v>1105758269</v>
      </c>
      <c r="F48" s="6">
        <v>895049702</v>
      </c>
      <c r="G48" s="25">
        <v>895049702</v>
      </c>
      <c r="H48" s="26">
        <v>1138620304</v>
      </c>
      <c r="I48" s="24">
        <v>1310917033</v>
      </c>
      <c r="J48" s="6">
        <v>1387632255</v>
      </c>
      <c r="K48" s="25">
        <v>1848120463</v>
      </c>
    </row>
    <row r="49" spans="1:11" ht="13.5">
      <c r="A49" s="22" t="s">
        <v>50</v>
      </c>
      <c r="B49" s="6">
        <f>+B75</f>
        <v>5728298414</v>
      </c>
      <c r="C49" s="6">
        <f aca="true" t="shared" si="6" ref="C49:K49">+C75</f>
        <v>15456452685</v>
      </c>
      <c r="D49" s="23">
        <f t="shared" si="6"/>
        <v>4942967726.364107</v>
      </c>
      <c r="E49" s="24">
        <f t="shared" si="6"/>
        <v>649464682.1412556</v>
      </c>
      <c r="F49" s="6">
        <f t="shared" si="6"/>
        <v>2621517280</v>
      </c>
      <c r="G49" s="25">
        <f t="shared" si="6"/>
        <v>2621517280</v>
      </c>
      <c r="H49" s="26">
        <f t="shared" si="6"/>
        <v>6267616652.853134</v>
      </c>
      <c r="I49" s="24">
        <f t="shared" si="6"/>
        <v>832421113.2725782</v>
      </c>
      <c r="J49" s="6">
        <f t="shared" si="6"/>
        <v>582315198.7916424</v>
      </c>
      <c r="K49" s="25">
        <f t="shared" si="6"/>
        <v>244907106.98834324</v>
      </c>
    </row>
    <row r="50" spans="1:11" ht="13.5">
      <c r="A50" s="33" t="s">
        <v>51</v>
      </c>
      <c r="B50" s="7">
        <f>+B48-B49</f>
        <v>-3905968042</v>
      </c>
      <c r="C50" s="7">
        <f aca="true" t="shared" si="7" ref="C50:K50">+C48-C49</f>
        <v>-14284819775</v>
      </c>
      <c r="D50" s="69">
        <f t="shared" si="7"/>
        <v>-3569257027.364107</v>
      </c>
      <c r="E50" s="70">
        <f t="shared" si="7"/>
        <v>456293586.8587444</v>
      </c>
      <c r="F50" s="7">
        <f t="shared" si="7"/>
        <v>-1726467578</v>
      </c>
      <c r="G50" s="71">
        <f t="shared" si="7"/>
        <v>-1726467578</v>
      </c>
      <c r="H50" s="72">
        <f t="shared" si="7"/>
        <v>-5128996348.853134</v>
      </c>
      <c r="I50" s="70">
        <f t="shared" si="7"/>
        <v>478495919.72742176</v>
      </c>
      <c r="J50" s="7">
        <f t="shared" si="7"/>
        <v>805317056.2083576</v>
      </c>
      <c r="K50" s="71">
        <f t="shared" si="7"/>
        <v>1603213356.0116568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15534094571</v>
      </c>
      <c r="C53" s="6">
        <v>16178272824</v>
      </c>
      <c r="D53" s="23">
        <v>15437296020</v>
      </c>
      <c r="E53" s="24">
        <v>20587499629</v>
      </c>
      <c r="F53" s="6">
        <v>20857594744</v>
      </c>
      <c r="G53" s="25">
        <v>20857594744</v>
      </c>
      <c r="H53" s="26">
        <v>14544710518</v>
      </c>
      <c r="I53" s="24">
        <v>20697633956</v>
      </c>
      <c r="J53" s="6">
        <v>21793331606</v>
      </c>
      <c r="K53" s="25">
        <v>23212239558</v>
      </c>
    </row>
    <row r="54" spans="1:11" ht="13.5">
      <c r="A54" s="22" t="s">
        <v>54</v>
      </c>
      <c r="B54" s="6">
        <v>0</v>
      </c>
      <c r="C54" s="6">
        <v>1296822459</v>
      </c>
      <c r="D54" s="23">
        <v>1709723147</v>
      </c>
      <c r="E54" s="24">
        <v>866757069</v>
      </c>
      <c r="F54" s="6">
        <v>896215348</v>
      </c>
      <c r="G54" s="25">
        <v>896215348</v>
      </c>
      <c r="H54" s="26">
        <v>1329942811</v>
      </c>
      <c r="I54" s="24">
        <v>649172695</v>
      </c>
      <c r="J54" s="6">
        <v>684293117</v>
      </c>
      <c r="K54" s="25">
        <v>711329384</v>
      </c>
    </row>
    <row r="55" spans="1:11" ht="13.5">
      <c r="A55" s="22" t="s">
        <v>55</v>
      </c>
      <c r="B55" s="6">
        <v>0</v>
      </c>
      <c r="C55" s="6">
        <v>44354141</v>
      </c>
      <c r="D55" s="23">
        <v>637014551</v>
      </c>
      <c r="E55" s="24">
        <v>454683632</v>
      </c>
      <c r="F55" s="6">
        <v>1114646885</v>
      </c>
      <c r="G55" s="25">
        <v>1114646885</v>
      </c>
      <c r="H55" s="26">
        <v>527743542</v>
      </c>
      <c r="I55" s="24">
        <v>986483052</v>
      </c>
      <c r="J55" s="6">
        <v>1372552737</v>
      </c>
      <c r="K55" s="25">
        <v>1199068261</v>
      </c>
    </row>
    <row r="56" spans="1:11" ht="13.5">
      <c r="A56" s="22" t="s">
        <v>56</v>
      </c>
      <c r="B56" s="6">
        <v>355293561</v>
      </c>
      <c r="C56" s="6">
        <v>387706926</v>
      </c>
      <c r="D56" s="23">
        <v>382547673</v>
      </c>
      <c r="E56" s="24">
        <v>399033640</v>
      </c>
      <c r="F56" s="6">
        <v>407639435</v>
      </c>
      <c r="G56" s="25">
        <v>407639435</v>
      </c>
      <c r="H56" s="26">
        <v>379208140</v>
      </c>
      <c r="I56" s="24">
        <v>407950435</v>
      </c>
      <c r="J56" s="6">
        <v>407673715</v>
      </c>
      <c r="K56" s="25">
        <v>411837416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331568981</v>
      </c>
      <c r="C59" s="6">
        <v>601292614</v>
      </c>
      <c r="D59" s="23">
        <v>623585506</v>
      </c>
      <c r="E59" s="24">
        <v>687042080</v>
      </c>
      <c r="F59" s="6">
        <v>687042080</v>
      </c>
      <c r="G59" s="25">
        <v>687042080</v>
      </c>
      <c r="H59" s="26">
        <v>687042080</v>
      </c>
      <c r="I59" s="24">
        <v>753353640</v>
      </c>
      <c r="J59" s="6">
        <v>821676687</v>
      </c>
      <c r="K59" s="25">
        <v>897420722</v>
      </c>
    </row>
    <row r="60" spans="1:11" ht="13.5">
      <c r="A60" s="90" t="s">
        <v>59</v>
      </c>
      <c r="B60" s="6">
        <v>33089094</v>
      </c>
      <c r="C60" s="6">
        <v>109517258</v>
      </c>
      <c r="D60" s="23">
        <v>107070996</v>
      </c>
      <c r="E60" s="24">
        <v>214804280</v>
      </c>
      <c r="F60" s="6">
        <v>214804280</v>
      </c>
      <c r="G60" s="25">
        <v>214804280</v>
      </c>
      <c r="H60" s="26">
        <v>214804280</v>
      </c>
      <c r="I60" s="24">
        <v>233526581</v>
      </c>
      <c r="J60" s="6">
        <v>249873441</v>
      </c>
      <c r="K60" s="25">
        <v>269863316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1000</v>
      </c>
      <c r="C62" s="98">
        <v>5070</v>
      </c>
      <c r="D62" s="99">
        <v>4870</v>
      </c>
      <c r="E62" s="97">
        <v>2947</v>
      </c>
      <c r="F62" s="98">
        <v>2947</v>
      </c>
      <c r="G62" s="99">
        <v>2947</v>
      </c>
      <c r="H62" s="100">
        <v>2947</v>
      </c>
      <c r="I62" s="97">
        <v>2947</v>
      </c>
      <c r="J62" s="98">
        <v>1947</v>
      </c>
      <c r="K62" s="99">
        <v>947</v>
      </c>
    </row>
    <row r="63" spans="1:11" ht="13.5">
      <c r="A63" s="96" t="s">
        <v>62</v>
      </c>
      <c r="B63" s="97">
        <v>1789</v>
      </c>
      <c r="C63" s="98">
        <v>1789</v>
      </c>
      <c r="D63" s="99">
        <v>15257</v>
      </c>
      <c r="E63" s="97">
        <v>11665</v>
      </c>
      <c r="F63" s="98">
        <v>11665</v>
      </c>
      <c r="G63" s="99">
        <v>11665</v>
      </c>
      <c r="H63" s="100">
        <v>11665</v>
      </c>
      <c r="I63" s="97">
        <v>11665</v>
      </c>
      <c r="J63" s="98">
        <v>21017</v>
      </c>
      <c r="K63" s="99">
        <v>18017</v>
      </c>
    </row>
    <row r="64" spans="1:11" ht="13.5">
      <c r="A64" s="96" t="s">
        <v>63</v>
      </c>
      <c r="B64" s="97">
        <v>40000</v>
      </c>
      <c r="C64" s="98">
        <v>39000</v>
      </c>
      <c r="D64" s="99">
        <v>37500</v>
      </c>
      <c r="E64" s="97">
        <v>37500</v>
      </c>
      <c r="F64" s="98">
        <v>37500</v>
      </c>
      <c r="G64" s="99">
        <v>37500</v>
      </c>
      <c r="H64" s="100">
        <v>37500</v>
      </c>
      <c r="I64" s="97">
        <v>37000</v>
      </c>
      <c r="J64" s="98">
        <v>36500</v>
      </c>
      <c r="K64" s="99">
        <v>36000</v>
      </c>
    </row>
    <row r="65" spans="1:11" ht="13.5">
      <c r="A65" s="96" t="s">
        <v>64</v>
      </c>
      <c r="B65" s="97">
        <v>1990</v>
      </c>
      <c r="C65" s="98">
        <v>40566</v>
      </c>
      <c r="D65" s="99">
        <v>40566</v>
      </c>
      <c r="E65" s="97">
        <v>40566</v>
      </c>
      <c r="F65" s="98">
        <v>40566</v>
      </c>
      <c r="G65" s="99">
        <v>40566</v>
      </c>
      <c r="H65" s="100">
        <v>40566</v>
      </c>
      <c r="I65" s="97">
        <v>40566</v>
      </c>
      <c r="J65" s="98">
        <v>40566</v>
      </c>
      <c r="K65" s="99">
        <v>40566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1.8740063516382075</v>
      </c>
      <c r="E70" s="5">
        <f t="shared" si="8"/>
        <v>0.9199636703957097</v>
      </c>
      <c r="F70" s="5">
        <f t="shared" si="8"/>
        <v>0</v>
      </c>
      <c r="G70" s="5">
        <f t="shared" si="8"/>
        <v>0</v>
      </c>
      <c r="H70" s="5">
        <f t="shared" si="8"/>
        <v>1.6664982759324294</v>
      </c>
      <c r="I70" s="5">
        <f t="shared" si="8"/>
        <v>0.8927216877917816</v>
      </c>
      <c r="J70" s="5">
        <f t="shared" si="8"/>
        <v>0.8927054810809661</v>
      </c>
      <c r="K70" s="5">
        <f t="shared" si="8"/>
        <v>0.9054087826994686</v>
      </c>
    </row>
    <row r="71" spans="1:11" ht="12.75" hidden="1">
      <c r="A71" s="1" t="s">
        <v>89</v>
      </c>
      <c r="B71" s="2">
        <f>+B83</f>
        <v>0</v>
      </c>
      <c r="C71" s="2">
        <f aca="true" t="shared" si="9" ref="C71:K71">+C83</f>
        <v>0</v>
      </c>
      <c r="D71" s="2">
        <f t="shared" si="9"/>
        <v>10350828714</v>
      </c>
      <c r="E71" s="2">
        <f t="shared" si="9"/>
        <v>5643141410</v>
      </c>
      <c r="F71" s="2">
        <f t="shared" si="9"/>
        <v>0</v>
      </c>
      <c r="G71" s="2">
        <f t="shared" si="9"/>
        <v>0</v>
      </c>
      <c r="H71" s="2">
        <f t="shared" si="9"/>
        <v>10310306762</v>
      </c>
      <c r="I71" s="2">
        <f t="shared" si="9"/>
        <v>6058483172</v>
      </c>
      <c r="J71" s="2">
        <f t="shared" si="9"/>
        <v>6561292466</v>
      </c>
      <c r="K71" s="2">
        <f t="shared" si="9"/>
        <v>7194068734</v>
      </c>
    </row>
    <row r="72" spans="1:11" ht="12.75" hidden="1">
      <c r="A72" s="1" t="s">
        <v>90</v>
      </c>
      <c r="B72" s="2">
        <f>+B77</f>
        <v>4401386176</v>
      </c>
      <c r="C72" s="2">
        <f aca="true" t="shared" si="10" ref="C72:K72">+C77</f>
        <v>4943223459</v>
      </c>
      <c r="D72" s="2">
        <f t="shared" si="10"/>
        <v>5523369067</v>
      </c>
      <c r="E72" s="2">
        <f t="shared" si="10"/>
        <v>6134091586</v>
      </c>
      <c r="F72" s="2">
        <f t="shared" si="10"/>
        <v>6121036257</v>
      </c>
      <c r="G72" s="2">
        <f t="shared" si="10"/>
        <v>6121036257</v>
      </c>
      <c r="H72" s="2">
        <f t="shared" si="10"/>
        <v>6186809138</v>
      </c>
      <c r="I72" s="2">
        <f t="shared" si="10"/>
        <v>6786530735</v>
      </c>
      <c r="J72" s="2">
        <f t="shared" si="10"/>
        <v>7349896024</v>
      </c>
      <c r="K72" s="2">
        <f t="shared" si="10"/>
        <v>7945658217</v>
      </c>
    </row>
    <row r="73" spans="1:11" ht="12.75" hidden="1">
      <c r="A73" s="1" t="s">
        <v>91</v>
      </c>
      <c r="B73" s="2">
        <f>+B74</f>
        <v>1951348254.4999995</v>
      </c>
      <c r="C73" s="2">
        <f aca="true" t="shared" si="11" ref="C73:K73">+(C78+C80+C81+C82)-(B78+B80+B81+B82)</f>
        <v>759855835</v>
      </c>
      <c r="D73" s="2">
        <f t="shared" si="11"/>
        <v>1119966521</v>
      </c>
      <c r="E73" s="2">
        <f t="shared" si="11"/>
        <v>-5668877310</v>
      </c>
      <c r="F73" s="2">
        <f>+(F78+F80+F81+F82)-(D78+D80+D81+D82)</f>
        <v>-5667840764</v>
      </c>
      <c r="G73" s="2">
        <f>+(G78+G80+G81+G82)-(D78+D80+D81+D82)</f>
        <v>-5667840764</v>
      </c>
      <c r="H73" s="2">
        <f>+(H78+H80+H81+H82)-(D78+D80+D81+D82)</f>
        <v>1366420662</v>
      </c>
      <c r="I73" s="2">
        <f>+(I78+I80+I81+I82)-(E78+E80+E81+E82)</f>
        <v>556214815</v>
      </c>
      <c r="J73" s="2">
        <f t="shared" si="11"/>
        <v>102676481</v>
      </c>
      <c r="K73" s="2">
        <f t="shared" si="11"/>
        <v>247570158</v>
      </c>
    </row>
    <row r="74" spans="1:11" ht="12.75" hidden="1">
      <c r="A74" s="1" t="s">
        <v>92</v>
      </c>
      <c r="B74" s="2">
        <f>+TREND(C74:E74)</f>
        <v>1951348254.4999995</v>
      </c>
      <c r="C74" s="2">
        <f>+C73</f>
        <v>759855835</v>
      </c>
      <c r="D74" s="2">
        <f aca="true" t="shared" si="12" ref="D74:K74">+D73</f>
        <v>1119966521</v>
      </c>
      <c r="E74" s="2">
        <f t="shared" si="12"/>
        <v>-5668877310</v>
      </c>
      <c r="F74" s="2">
        <f t="shared" si="12"/>
        <v>-5667840764</v>
      </c>
      <c r="G74" s="2">
        <f t="shared" si="12"/>
        <v>-5667840764</v>
      </c>
      <c r="H74" s="2">
        <f t="shared" si="12"/>
        <v>1366420662</v>
      </c>
      <c r="I74" s="2">
        <f t="shared" si="12"/>
        <v>556214815</v>
      </c>
      <c r="J74" s="2">
        <f t="shared" si="12"/>
        <v>102676481</v>
      </c>
      <c r="K74" s="2">
        <f t="shared" si="12"/>
        <v>247570158</v>
      </c>
    </row>
    <row r="75" spans="1:11" ht="12.75" hidden="1">
      <c r="A75" s="1" t="s">
        <v>93</v>
      </c>
      <c r="B75" s="2">
        <f>+B84-(((B80+B81+B78)*B70)-B79)</f>
        <v>5728298414</v>
      </c>
      <c r="C75" s="2">
        <f aca="true" t="shared" si="13" ref="C75:K75">+C84-(((C80+C81+C78)*C70)-C79)</f>
        <v>15456452685</v>
      </c>
      <c r="D75" s="2">
        <f t="shared" si="13"/>
        <v>4942967726.364107</v>
      </c>
      <c r="E75" s="2">
        <f t="shared" si="13"/>
        <v>649464682.1412556</v>
      </c>
      <c r="F75" s="2">
        <f t="shared" si="13"/>
        <v>2621517280</v>
      </c>
      <c r="G75" s="2">
        <f t="shared" si="13"/>
        <v>2621517280</v>
      </c>
      <c r="H75" s="2">
        <f t="shared" si="13"/>
        <v>6267616652.853134</v>
      </c>
      <c r="I75" s="2">
        <f t="shared" si="13"/>
        <v>832421113.2725782</v>
      </c>
      <c r="J75" s="2">
        <f t="shared" si="13"/>
        <v>582315198.7916424</v>
      </c>
      <c r="K75" s="2">
        <f t="shared" si="13"/>
        <v>244907106.98834324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4401386176</v>
      </c>
      <c r="C77" s="3">
        <v>4943223459</v>
      </c>
      <c r="D77" s="3">
        <v>5523369067</v>
      </c>
      <c r="E77" s="3">
        <v>6134091586</v>
      </c>
      <c r="F77" s="3">
        <v>6121036257</v>
      </c>
      <c r="G77" s="3">
        <v>6121036257</v>
      </c>
      <c r="H77" s="3">
        <v>6186809138</v>
      </c>
      <c r="I77" s="3">
        <v>6786530735</v>
      </c>
      <c r="J77" s="3">
        <v>7349896024</v>
      </c>
      <c r="K77" s="3">
        <v>7945658217</v>
      </c>
    </row>
    <row r="78" spans="1:11" ht="12.75" hidden="1">
      <c r="A78" s="1" t="s">
        <v>66</v>
      </c>
      <c r="B78" s="3">
        <v>0</v>
      </c>
      <c r="C78" s="3">
        <v>490958</v>
      </c>
      <c r="D78" s="3">
        <v>490958</v>
      </c>
      <c r="E78" s="3">
        <v>0</v>
      </c>
      <c r="F78" s="3">
        <v>0</v>
      </c>
      <c r="G78" s="3">
        <v>0</v>
      </c>
      <c r="H78" s="3">
        <v>490958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5278432585</v>
      </c>
      <c r="C79" s="3">
        <v>5835942459</v>
      </c>
      <c r="D79" s="3">
        <v>7020466752</v>
      </c>
      <c r="E79" s="3">
        <v>907862206</v>
      </c>
      <c r="F79" s="3">
        <v>1306189932</v>
      </c>
      <c r="G79" s="3">
        <v>1306189932</v>
      </c>
      <c r="H79" s="3">
        <v>7544367538</v>
      </c>
      <c r="I79" s="3">
        <v>1271038617</v>
      </c>
      <c r="J79" s="3">
        <v>1146722810</v>
      </c>
      <c r="K79" s="3">
        <v>1063662769</v>
      </c>
    </row>
    <row r="80" spans="1:11" ht="12.75" hidden="1">
      <c r="A80" s="1" t="s">
        <v>68</v>
      </c>
      <c r="B80" s="3">
        <v>758703697</v>
      </c>
      <c r="C80" s="3">
        <v>1079563618</v>
      </c>
      <c r="D80" s="3">
        <v>1628980625</v>
      </c>
      <c r="E80" s="3">
        <v>945195279</v>
      </c>
      <c r="F80" s="3">
        <v>945175279</v>
      </c>
      <c r="G80" s="3">
        <v>945175279</v>
      </c>
      <c r="H80" s="3">
        <v>2448379635</v>
      </c>
      <c r="I80" s="3">
        <v>1498418795</v>
      </c>
      <c r="J80" s="3">
        <v>1574994233</v>
      </c>
      <c r="K80" s="3">
        <v>1797052557</v>
      </c>
    </row>
    <row r="81" spans="1:11" ht="12.75" hidden="1">
      <c r="A81" s="1" t="s">
        <v>69</v>
      </c>
      <c r="B81" s="3">
        <v>4585413069</v>
      </c>
      <c r="C81" s="3">
        <v>5023920254</v>
      </c>
      <c r="D81" s="3">
        <v>5594469768</v>
      </c>
      <c r="E81" s="3">
        <v>609868762</v>
      </c>
      <c r="F81" s="3">
        <v>610925308</v>
      </c>
      <c r="G81" s="3">
        <v>610925308</v>
      </c>
      <c r="H81" s="3">
        <v>6141492329</v>
      </c>
      <c r="I81" s="3">
        <v>612860061</v>
      </c>
      <c r="J81" s="3">
        <v>638961104</v>
      </c>
      <c r="K81" s="3">
        <v>664472938</v>
      </c>
    </row>
    <row r="82" spans="1:11" ht="12.75" hidden="1">
      <c r="A82" s="1" t="s">
        <v>70</v>
      </c>
      <c r="B82" s="3">
        <v>2229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-909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10350828714</v>
      </c>
      <c r="E83" s="3">
        <v>5643141410</v>
      </c>
      <c r="F83" s="3">
        <v>0</v>
      </c>
      <c r="G83" s="3">
        <v>0</v>
      </c>
      <c r="H83" s="3">
        <v>10310306762</v>
      </c>
      <c r="I83" s="3">
        <v>6058483172</v>
      </c>
      <c r="J83" s="3">
        <v>6561292466</v>
      </c>
      <c r="K83" s="3">
        <v>7194068734</v>
      </c>
    </row>
    <row r="84" spans="1:11" ht="12.75" hidden="1">
      <c r="A84" s="1" t="s">
        <v>72</v>
      </c>
      <c r="B84" s="3">
        <v>449865829</v>
      </c>
      <c r="C84" s="3">
        <v>9620510226</v>
      </c>
      <c r="D84" s="3">
        <v>11460212950</v>
      </c>
      <c r="E84" s="3">
        <v>1172204899</v>
      </c>
      <c r="F84" s="3">
        <v>1315327348</v>
      </c>
      <c r="G84" s="3">
        <v>1315327348</v>
      </c>
      <c r="H84" s="3">
        <v>13039074114</v>
      </c>
      <c r="I84" s="3">
        <v>1446166920</v>
      </c>
      <c r="J84" s="3">
        <v>1412002453</v>
      </c>
      <c r="K84" s="3">
        <v>1409931140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2007605469</v>
      </c>
      <c r="C5" s="6">
        <v>2127308438</v>
      </c>
      <c r="D5" s="23">
        <v>2352436833</v>
      </c>
      <c r="E5" s="24">
        <v>0</v>
      </c>
      <c r="F5" s="6">
        <v>0</v>
      </c>
      <c r="G5" s="25">
        <v>0</v>
      </c>
      <c r="H5" s="26">
        <v>0</v>
      </c>
      <c r="I5" s="24">
        <v>2637580000</v>
      </c>
      <c r="J5" s="6">
        <v>2809022700</v>
      </c>
      <c r="K5" s="25">
        <v>2991609170</v>
      </c>
    </row>
    <row r="6" spans="1:11" ht="13.5">
      <c r="A6" s="22" t="s">
        <v>18</v>
      </c>
      <c r="B6" s="6">
        <v>5182587994</v>
      </c>
      <c r="C6" s="6">
        <v>5237257491</v>
      </c>
      <c r="D6" s="23">
        <v>5778309012</v>
      </c>
      <c r="E6" s="24">
        <v>0</v>
      </c>
      <c r="F6" s="6">
        <v>0</v>
      </c>
      <c r="G6" s="25">
        <v>0</v>
      </c>
      <c r="H6" s="26">
        <v>0</v>
      </c>
      <c r="I6" s="24">
        <v>6930481490</v>
      </c>
      <c r="J6" s="6">
        <v>7745255310</v>
      </c>
      <c r="K6" s="25">
        <v>8668318460</v>
      </c>
    </row>
    <row r="7" spans="1:11" ht="13.5">
      <c r="A7" s="22" t="s">
        <v>19</v>
      </c>
      <c r="B7" s="6">
        <v>153279457</v>
      </c>
      <c r="C7" s="6">
        <v>208830373</v>
      </c>
      <c r="D7" s="23">
        <v>233799307</v>
      </c>
      <c r="E7" s="24">
        <v>0</v>
      </c>
      <c r="F7" s="6">
        <v>0</v>
      </c>
      <c r="G7" s="25">
        <v>0</v>
      </c>
      <c r="H7" s="26">
        <v>0</v>
      </c>
      <c r="I7" s="24">
        <v>173679680</v>
      </c>
      <c r="J7" s="6">
        <v>177192460</v>
      </c>
      <c r="K7" s="25">
        <v>178858500</v>
      </c>
    </row>
    <row r="8" spans="1:11" ht="13.5">
      <c r="A8" s="22" t="s">
        <v>20</v>
      </c>
      <c r="B8" s="6">
        <v>1293525981</v>
      </c>
      <c r="C8" s="6">
        <v>1234116036</v>
      </c>
      <c r="D8" s="23">
        <v>1193109575</v>
      </c>
      <c r="E8" s="24">
        <v>0</v>
      </c>
      <c r="F8" s="6">
        <v>0</v>
      </c>
      <c r="G8" s="25">
        <v>0</v>
      </c>
      <c r="H8" s="26">
        <v>0</v>
      </c>
      <c r="I8" s="24">
        <v>1625037100</v>
      </c>
      <c r="J8" s="6">
        <v>1858674860</v>
      </c>
      <c r="K8" s="25">
        <v>1836778740</v>
      </c>
    </row>
    <row r="9" spans="1:11" ht="13.5">
      <c r="A9" s="22" t="s">
        <v>21</v>
      </c>
      <c r="B9" s="6">
        <v>-1234346067</v>
      </c>
      <c r="C9" s="6">
        <v>1293076627</v>
      </c>
      <c r="D9" s="23">
        <v>1314621876</v>
      </c>
      <c r="E9" s="24">
        <v>0</v>
      </c>
      <c r="F9" s="6">
        <v>0</v>
      </c>
      <c r="G9" s="25">
        <v>0</v>
      </c>
      <c r="H9" s="26">
        <v>0</v>
      </c>
      <c r="I9" s="24">
        <v>1469169610</v>
      </c>
      <c r="J9" s="6">
        <v>1548781780</v>
      </c>
      <c r="K9" s="25">
        <v>1609365840</v>
      </c>
    </row>
    <row r="10" spans="1:11" ht="25.5">
      <c r="A10" s="27" t="s">
        <v>82</v>
      </c>
      <c r="B10" s="28">
        <f>SUM(B5:B9)</f>
        <v>7402652834</v>
      </c>
      <c r="C10" s="29">
        <f aca="true" t="shared" si="0" ref="C10:K10">SUM(C5:C9)</f>
        <v>10100588965</v>
      </c>
      <c r="D10" s="30">
        <f t="shared" si="0"/>
        <v>10872276603</v>
      </c>
      <c r="E10" s="28">
        <f t="shared" si="0"/>
        <v>0</v>
      </c>
      <c r="F10" s="29">
        <f t="shared" si="0"/>
        <v>0</v>
      </c>
      <c r="G10" s="31">
        <f t="shared" si="0"/>
        <v>0</v>
      </c>
      <c r="H10" s="32">
        <f t="shared" si="0"/>
        <v>0</v>
      </c>
      <c r="I10" s="28">
        <f t="shared" si="0"/>
        <v>12835947880</v>
      </c>
      <c r="J10" s="29">
        <f t="shared" si="0"/>
        <v>14138927110</v>
      </c>
      <c r="K10" s="31">
        <f t="shared" si="0"/>
        <v>15284930710</v>
      </c>
    </row>
    <row r="11" spans="1:11" ht="13.5">
      <c r="A11" s="22" t="s">
        <v>22</v>
      </c>
      <c r="B11" s="6">
        <v>2782132445</v>
      </c>
      <c r="C11" s="6">
        <v>3243638690</v>
      </c>
      <c r="D11" s="23">
        <v>3114785210</v>
      </c>
      <c r="E11" s="24">
        <v>0</v>
      </c>
      <c r="F11" s="6">
        <v>0</v>
      </c>
      <c r="G11" s="25">
        <v>0</v>
      </c>
      <c r="H11" s="26">
        <v>0</v>
      </c>
      <c r="I11" s="24">
        <v>3921789140</v>
      </c>
      <c r="J11" s="6">
        <v>4198480980</v>
      </c>
      <c r="K11" s="25">
        <v>4543505000</v>
      </c>
    </row>
    <row r="12" spans="1:11" ht="13.5">
      <c r="A12" s="22" t="s">
        <v>23</v>
      </c>
      <c r="B12" s="6">
        <v>71264771</v>
      </c>
      <c r="C12" s="6">
        <v>74229126</v>
      </c>
      <c r="D12" s="23">
        <v>76474313</v>
      </c>
      <c r="E12" s="24">
        <v>0</v>
      </c>
      <c r="F12" s="6">
        <v>0</v>
      </c>
      <c r="G12" s="25">
        <v>0</v>
      </c>
      <c r="H12" s="26">
        <v>0</v>
      </c>
      <c r="I12" s="24">
        <v>87298540</v>
      </c>
      <c r="J12" s="6">
        <v>93031330</v>
      </c>
      <c r="K12" s="25">
        <v>100688390</v>
      </c>
    </row>
    <row r="13" spans="1:11" ht="13.5">
      <c r="A13" s="22" t="s">
        <v>83</v>
      </c>
      <c r="B13" s="6">
        <v>279374395</v>
      </c>
      <c r="C13" s="6">
        <v>973223926</v>
      </c>
      <c r="D13" s="23">
        <v>1072017201</v>
      </c>
      <c r="E13" s="24">
        <v>0</v>
      </c>
      <c r="F13" s="6">
        <v>0</v>
      </c>
      <c r="G13" s="25">
        <v>0</v>
      </c>
      <c r="H13" s="26">
        <v>0</v>
      </c>
      <c r="I13" s="24">
        <v>1033806110</v>
      </c>
      <c r="J13" s="6">
        <v>1095796160</v>
      </c>
      <c r="K13" s="25">
        <v>1160464440</v>
      </c>
    </row>
    <row r="14" spans="1:11" ht="13.5">
      <c r="A14" s="22" t="s">
        <v>24</v>
      </c>
      <c r="B14" s="6">
        <v>144137626</v>
      </c>
      <c r="C14" s="6">
        <v>139539531</v>
      </c>
      <c r="D14" s="23">
        <v>124824810</v>
      </c>
      <c r="E14" s="24">
        <v>0</v>
      </c>
      <c r="F14" s="6">
        <v>0</v>
      </c>
      <c r="G14" s="25">
        <v>0</v>
      </c>
      <c r="H14" s="26">
        <v>0</v>
      </c>
      <c r="I14" s="24">
        <v>119907210</v>
      </c>
      <c r="J14" s="6">
        <v>124774220</v>
      </c>
      <c r="K14" s="25">
        <v>126295790</v>
      </c>
    </row>
    <row r="15" spans="1:11" ht="13.5">
      <c r="A15" s="22" t="s">
        <v>84</v>
      </c>
      <c r="B15" s="6">
        <v>3146268341</v>
      </c>
      <c r="C15" s="6">
        <v>3387905778</v>
      </c>
      <c r="D15" s="23">
        <v>3717557294</v>
      </c>
      <c r="E15" s="24">
        <v>0</v>
      </c>
      <c r="F15" s="6">
        <v>0</v>
      </c>
      <c r="G15" s="25">
        <v>0</v>
      </c>
      <c r="H15" s="26">
        <v>0</v>
      </c>
      <c r="I15" s="24">
        <v>4575296870</v>
      </c>
      <c r="J15" s="6">
        <v>5362297340</v>
      </c>
      <c r="K15" s="25">
        <v>6283646410</v>
      </c>
    </row>
    <row r="16" spans="1:11" ht="13.5">
      <c r="A16" s="22" t="s">
        <v>20</v>
      </c>
      <c r="B16" s="6">
        <v>83924866</v>
      </c>
      <c r="C16" s="6">
        <v>88772981</v>
      </c>
      <c r="D16" s="23">
        <v>32754511</v>
      </c>
      <c r="E16" s="24">
        <v>0</v>
      </c>
      <c r="F16" s="6">
        <v>0</v>
      </c>
      <c r="G16" s="25">
        <v>0</v>
      </c>
      <c r="H16" s="26">
        <v>0</v>
      </c>
      <c r="I16" s="24">
        <v>56119240</v>
      </c>
      <c r="J16" s="6">
        <v>58338710</v>
      </c>
      <c r="K16" s="25">
        <v>64919240</v>
      </c>
    </row>
    <row r="17" spans="1:11" ht="13.5">
      <c r="A17" s="22" t="s">
        <v>25</v>
      </c>
      <c r="B17" s="6">
        <v>2310354761</v>
      </c>
      <c r="C17" s="6">
        <v>2271615888</v>
      </c>
      <c r="D17" s="23">
        <v>2518151741</v>
      </c>
      <c r="E17" s="24">
        <v>0</v>
      </c>
      <c r="F17" s="6">
        <v>0</v>
      </c>
      <c r="G17" s="25">
        <v>0</v>
      </c>
      <c r="H17" s="26">
        <v>0</v>
      </c>
      <c r="I17" s="24">
        <v>3489918070</v>
      </c>
      <c r="J17" s="6">
        <v>3802477520</v>
      </c>
      <c r="K17" s="25">
        <v>3927962830</v>
      </c>
    </row>
    <row r="18" spans="1:11" ht="13.5">
      <c r="A18" s="33" t="s">
        <v>26</v>
      </c>
      <c r="B18" s="34">
        <f>SUM(B11:B17)</f>
        <v>8817457205</v>
      </c>
      <c r="C18" s="35">
        <f aca="true" t="shared" si="1" ref="C18:K18">SUM(C11:C17)</f>
        <v>10178925920</v>
      </c>
      <c r="D18" s="36">
        <f t="shared" si="1"/>
        <v>10656565080</v>
      </c>
      <c r="E18" s="34">
        <f t="shared" si="1"/>
        <v>0</v>
      </c>
      <c r="F18" s="35">
        <f t="shared" si="1"/>
        <v>0</v>
      </c>
      <c r="G18" s="37">
        <f t="shared" si="1"/>
        <v>0</v>
      </c>
      <c r="H18" s="38">
        <f t="shared" si="1"/>
        <v>0</v>
      </c>
      <c r="I18" s="34">
        <f t="shared" si="1"/>
        <v>13284135180</v>
      </c>
      <c r="J18" s="35">
        <f t="shared" si="1"/>
        <v>14735196260</v>
      </c>
      <c r="K18" s="37">
        <f t="shared" si="1"/>
        <v>16207482100</v>
      </c>
    </row>
    <row r="19" spans="1:11" ht="13.5">
      <c r="A19" s="33" t="s">
        <v>27</v>
      </c>
      <c r="B19" s="39">
        <f>+B10-B18</f>
        <v>-1414804371</v>
      </c>
      <c r="C19" s="40">
        <f aca="true" t="shared" si="2" ref="C19:K19">+C10-C18</f>
        <v>-78336955</v>
      </c>
      <c r="D19" s="41">
        <f t="shared" si="2"/>
        <v>215711523</v>
      </c>
      <c r="E19" s="39">
        <f t="shared" si="2"/>
        <v>0</v>
      </c>
      <c r="F19" s="40">
        <f t="shared" si="2"/>
        <v>0</v>
      </c>
      <c r="G19" s="42">
        <f t="shared" si="2"/>
        <v>0</v>
      </c>
      <c r="H19" s="43">
        <f t="shared" si="2"/>
        <v>0</v>
      </c>
      <c r="I19" s="39">
        <f t="shared" si="2"/>
        <v>-448187300</v>
      </c>
      <c r="J19" s="40">
        <f t="shared" si="2"/>
        <v>-596269150</v>
      </c>
      <c r="K19" s="42">
        <f t="shared" si="2"/>
        <v>-922551390</v>
      </c>
    </row>
    <row r="20" spans="1:11" ht="25.5">
      <c r="A20" s="44" t="s">
        <v>28</v>
      </c>
      <c r="B20" s="45">
        <v>1200330608</v>
      </c>
      <c r="C20" s="46">
        <v>1224785539</v>
      </c>
      <c r="D20" s="47">
        <v>660085874</v>
      </c>
      <c r="E20" s="45">
        <v>0</v>
      </c>
      <c r="F20" s="46">
        <v>0</v>
      </c>
      <c r="G20" s="48">
        <v>0</v>
      </c>
      <c r="H20" s="49">
        <v>0</v>
      </c>
      <c r="I20" s="45">
        <v>809896240</v>
      </c>
      <c r="J20" s="46">
        <v>686071480</v>
      </c>
      <c r="K20" s="48">
        <v>785193410</v>
      </c>
    </row>
    <row r="21" spans="1:11" ht="63.75">
      <c r="A21" s="50" t="s">
        <v>85</v>
      </c>
      <c r="B21" s="51">
        <v>214473748</v>
      </c>
      <c r="C21" s="52">
        <v>40406182</v>
      </c>
      <c r="D21" s="53">
        <v>103802171</v>
      </c>
      <c r="E21" s="51">
        <v>0</v>
      </c>
      <c r="F21" s="52">
        <v>0</v>
      </c>
      <c r="G21" s="54">
        <v>0</v>
      </c>
      <c r="H21" s="55">
        <v>0</v>
      </c>
      <c r="I21" s="51">
        <v>40000000</v>
      </c>
      <c r="J21" s="52">
        <v>0</v>
      </c>
      <c r="K21" s="54">
        <v>0</v>
      </c>
    </row>
    <row r="22" spans="1:11" ht="25.5">
      <c r="A22" s="56" t="s">
        <v>86</v>
      </c>
      <c r="B22" s="57">
        <f>SUM(B19:B21)</f>
        <v>-15</v>
      </c>
      <c r="C22" s="58">
        <f aca="true" t="shared" si="3" ref="C22:K22">SUM(C19:C21)</f>
        <v>1186854766</v>
      </c>
      <c r="D22" s="59">
        <f t="shared" si="3"/>
        <v>979599568</v>
      </c>
      <c r="E22" s="57">
        <f t="shared" si="3"/>
        <v>0</v>
      </c>
      <c r="F22" s="58">
        <f t="shared" si="3"/>
        <v>0</v>
      </c>
      <c r="G22" s="60">
        <f t="shared" si="3"/>
        <v>0</v>
      </c>
      <c r="H22" s="61">
        <f t="shared" si="3"/>
        <v>0</v>
      </c>
      <c r="I22" s="57">
        <f t="shared" si="3"/>
        <v>401708940</v>
      </c>
      <c r="J22" s="58">
        <f t="shared" si="3"/>
        <v>89802330</v>
      </c>
      <c r="K22" s="60">
        <f t="shared" si="3"/>
        <v>-137357980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-15</v>
      </c>
      <c r="C24" s="40">
        <f aca="true" t="shared" si="4" ref="C24:K24">SUM(C22:C23)</f>
        <v>1186854766</v>
      </c>
      <c r="D24" s="41">
        <f t="shared" si="4"/>
        <v>979599568</v>
      </c>
      <c r="E24" s="39">
        <f t="shared" si="4"/>
        <v>0</v>
      </c>
      <c r="F24" s="40">
        <f t="shared" si="4"/>
        <v>0</v>
      </c>
      <c r="G24" s="42">
        <f t="shared" si="4"/>
        <v>0</v>
      </c>
      <c r="H24" s="43">
        <f t="shared" si="4"/>
        <v>0</v>
      </c>
      <c r="I24" s="39">
        <f t="shared" si="4"/>
        <v>401708940</v>
      </c>
      <c r="J24" s="40">
        <f t="shared" si="4"/>
        <v>89802330</v>
      </c>
      <c r="K24" s="42">
        <f t="shared" si="4"/>
        <v>-137357980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1745724457</v>
      </c>
      <c r="C27" s="7">
        <v>26915039352</v>
      </c>
      <c r="D27" s="69">
        <v>27349221141</v>
      </c>
      <c r="E27" s="70">
        <v>0</v>
      </c>
      <c r="F27" s="7">
        <v>0</v>
      </c>
      <c r="G27" s="71">
        <v>0</v>
      </c>
      <c r="H27" s="72">
        <v>0</v>
      </c>
      <c r="I27" s="70">
        <v>1552647500</v>
      </c>
      <c r="J27" s="7">
        <v>1419558840</v>
      </c>
      <c r="K27" s="71">
        <v>1222104210</v>
      </c>
    </row>
    <row r="28" spans="1:11" ht="13.5">
      <c r="A28" s="73" t="s">
        <v>33</v>
      </c>
      <c r="B28" s="6">
        <v>508334107</v>
      </c>
      <c r="C28" s="6">
        <v>702212274</v>
      </c>
      <c r="D28" s="23">
        <v>850282380</v>
      </c>
      <c r="E28" s="24">
        <v>0</v>
      </c>
      <c r="F28" s="6">
        <v>0</v>
      </c>
      <c r="G28" s="25">
        <v>0</v>
      </c>
      <c r="H28" s="26">
        <v>0</v>
      </c>
      <c r="I28" s="24">
        <v>851761620</v>
      </c>
      <c r="J28" s="6">
        <v>686071480</v>
      </c>
      <c r="K28" s="25">
        <v>785193410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254244700</v>
      </c>
      <c r="J30" s="6">
        <v>281942700</v>
      </c>
      <c r="K30" s="25">
        <v>0</v>
      </c>
    </row>
    <row r="31" spans="1:11" ht="13.5">
      <c r="A31" s="22" t="s">
        <v>35</v>
      </c>
      <c r="B31" s="6">
        <v>0</v>
      </c>
      <c r="C31" s="6">
        <v>1653592952</v>
      </c>
      <c r="D31" s="23">
        <v>14313863</v>
      </c>
      <c r="E31" s="24">
        <v>0</v>
      </c>
      <c r="F31" s="6">
        <v>0</v>
      </c>
      <c r="G31" s="25">
        <v>0</v>
      </c>
      <c r="H31" s="26">
        <v>0</v>
      </c>
      <c r="I31" s="24">
        <v>405900210</v>
      </c>
      <c r="J31" s="6">
        <v>408085430</v>
      </c>
      <c r="K31" s="25">
        <v>390549210</v>
      </c>
    </row>
    <row r="32" spans="1:11" ht="13.5">
      <c r="A32" s="33" t="s">
        <v>36</v>
      </c>
      <c r="B32" s="7">
        <f>SUM(B28:B31)</f>
        <v>508334107</v>
      </c>
      <c r="C32" s="7">
        <f aca="true" t="shared" si="5" ref="C32:K32">SUM(C28:C31)</f>
        <v>2355805226</v>
      </c>
      <c r="D32" s="69">
        <f t="shared" si="5"/>
        <v>864596243</v>
      </c>
      <c r="E32" s="70">
        <f t="shared" si="5"/>
        <v>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1511906530</v>
      </c>
      <c r="J32" s="7">
        <f t="shared" si="5"/>
        <v>1376099610</v>
      </c>
      <c r="K32" s="71">
        <f t="shared" si="5"/>
        <v>1175742620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5518206163</v>
      </c>
      <c r="C35" s="6">
        <v>6316441363</v>
      </c>
      <c r="D35" s="23">
        <v>7554440852</v>
      </c>
      <c r="E35" s="24">
        <v>0</v>
      </c>
      <c r="F35" s="6">
        <v>0</v>
      </c>
      <c r="G35" s="25">
        <v>0</v>
      </c>
      <c r="H35" s="26">
        <v>0</v>
      </c>
      <c r="I35" s="24">
        <v>13992355500</v>
      </c>
      <c r="J35" s="6">
        <v>15211024370</v>
      </c>
      <c r="K35" s="25">
        <v>16092143080</v>
      </c>
    </row>
    <row r="36" spans="1:11" ht="13.5">
      <c r="A36" s="22" t="s">
        <v>39</v>
      </c>
      <c r="B36" s="6">
        <v>17429144218</v>
      </c>
      <c r="C36" s="6">
        <v>18274805313</v>
      </c>
      <c r="D36" s="23">
        <v>17879128041</v>
      </c>
      <c r="E36" s="24">
        <v>0</v>
      </c>
      <c r="F36" s="6">
        <v>0</v>
      </c>
      <c r="G36" s="25">
        <v>0</v>
      </c>
      <c r="H36" s="26">
        <v>0</v>
      </c>
      <c r="I36" s="24">
        <v>18935695450</v>
      </c>
      <c r="J36" s="6">
        <v>20588988000</v>
      </c>
      <c r="K36" s="25">
        <v>20300125290</v>
      </c>
    </row>
    <row r="37" spans="1:11" ht="13.5">
      <c r="A37" s="22" t="s">
        <v>40</v>
      </c>
      <c r="B37" s="6">
        <v>3327472163</v>
      </c>
      <c r="C37" s="6">
        <v>3723383097</v>
      </c>
      <c r="D37" s="23">
        <v>3976549786</v>
      </c>
      <c r="E37" s="24">
        <v>0</v>
      </c>
      <c r="F37" s="6">
        <v>0</v>
      </c>
      <c r="G37" s="25">
        <v>0</v>
      </c>
      <c r="H37" s="26">
        <v>0</v>
      </c>
      <c r="I37" s="24">
        <v>10769051070</v>
      </c>
      <c r="J37" s="6">
        <v>13735428320</v>
      </c>
      <c r="K37" s="25">
        <v>15139765520</v>
      </c>
    </row>
    <row r="38" spans="1:11" ht="13.5">
      <c r="A38" s="22" t="s">
        <v>41</v>
      </c>
      <c r="B38" s="6">
        <v>3686553095</v>
      </c>
      <c r="C38" s="6">
        <v>3639345386</v>
      </c>
      <c r="D38" s="23">
        <v>3266480338</v>
      </c>
      <c r="E38" s="24">
        <v>0</v>
      </c>
      <c r="F38" s="6">
        <v>0</v>
      </c>
      <c r="G38" s="25">
        <v>0</v>
      </c>
      <c r="H38" s="26">
        <v>0</v>
      </c>
      <c r="I38" s="24">
        <v>3707386000</v>
      </c>
      <c r="J38" s="6">
        <v>3676109000</v>
      </c>
      <c r="K38" s="25">
        <v>3629813000</v>
      </c>
    </row>
    <row r="39" spans="1:11" ht="13.5">
      <c r="A39" s="22" t="s">
        <v>42</v>
      </c>
      <c r="B39" s="6">
        <v>15933325124</v>
      </c>
      <c r="C39" s="6">
        <v>17228518261</v>
      </c>
      <c r="D39" s="23">
        <v>18190538728</v>
      </c>
      <c r="E39" s="24">
        <v>0</v>
      </c>
      <c r="F39" s="6">
        <v>0</v>
      </c>
      <c r="G39" s="25">
        <v>0</v>
      </c>
      <c r="H39" s="26">
        <v>0</v>
      </c>
      <c r="I39" s="24">
        <v>18049904940</v>
      </c>
      <c r="J39" s="6">
        <v>18298672720</v>
      </c>
      <c r="K39" s="25">
        <v>17760047830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-623233</v>
      </c>
      <c r="E42" s="24">
        <v>0</v>
      </c>
      <c r="F42" s="6">
        <v>0</v>
      </c>
      <c r="G42" s="25">
        <v>0</v>
      </c>
      <c r="H42" s="26">
        <v>0</v>
      </c>
      <c r="I42" s="24">
        <v>3110712860</v>
      </c>
      <c r="J42" s="6">
        <v>7079827820</v>
      </c>
      <c r="K42" s="25">
        <v>7992290050</v>
      </c>
    </row>
    <row r="43" spans="1:11" ht="13.5">
      <c r="A43" s="22" t="s">
        <v>45</v>
      </c>
      <c r="B43" s="6">
        <v>-77604597</v>
      </c>
      <c r="C43" s="6">
        <v>-12592026</v>
      </c>
      <c r="D43" s="23">
        <v>37052794</v>
      </c>
      <c r="E43" s="24">
        <v>53143829</v>
      </c>
      <c r="F43" s="6">
        <v>53143829</v>
      </c>
      <c r="G43" s="25">
        <v>53143829</v>
      </c>
      <c r="H43" s="26">
        <v>0</v>
      </c>
      <c r="I43" s="24">
        <v>-60265000</v>
      </c>
      <c r="J43" s="6">
        <v>-3013000</v>
      </c>
      <c r="K43" s="25">
        <v>-3164000</v>
      </c>
    </row>
    <row r="44" spans="1:11" ht="13.5">
      <c r="A44" s="22" t="s">
        <v>46</v>
      </c>
      <c r="B44" s="6">
        <v>148636803</v>
      </c>
      <c r="C44" s="6">
        <v>4736796</v>
      </c>
      <c r="D44" s="23">
        <v>3013479</v>
      </c>
      <c r="E44" s="24">
        <v>-156387078</v>
      </c>
      <c r="F44" s="6">
        <v>-156387078</v>
      </c>
      <c r="G44" s="25">
        <v>-156387078</v>
      </c>
      <c r="H44" s="26">
        <v>0</v>
      </c>
      <c r="I44" s="24">
        <v>168247000</v>
      </c>
      <c r="J44" s="6">
        <v>5047000</v>
      </c>
      <c r="K44" s="25">
        <v>5199000</v>
      </c>
    </row>
    <row r="45" spans="1:11" ht="13.5">
      <c r="A45" s="33" t="s">
        <v>47</v>
      </c>
      <c r="B45" s="7">
        <v>1645180508</v>
      </c>
      <c r="C45" s="7">
        <v>-7855230</v>
      </c>
      <c r="D45" s="69">
        <v>39443040</v>
      </c>
      <c r="E45" s="70">
        <v>-103243249</v>
      </c>
      <c r="F45" s="7">
        <v>-103243249</v>
      </c>
      <c r="G45" s="71">
        <v>-103243249</v>
      </c>
      <c r="H45" s="72">
        <v>0</v>
      </c>
      <c r="I45" s="70">
        <v>3418894860</v>
      </c>
      <c r="J45" s="7">
        <v>7282061820</v>
      </c>
      <c r="K45" s="71">
        <v>8194525050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2585219817</v>
      </c>
      <c r="C48" s="6">
        <v>3212810717</v>
      </c>
      <c r="D48" s="23">
        <v>3264209162</v>
      </c>
      <c r="E48" s="24">
        <v>0</v>
      </c>
      <c r="F48" s="6">
        <v>0</v>
      </c>
      <c r="G48" s="25">
        <v>0</v>
      </c>
      <c r="H48" s="26">
        <v>0</v>
      </c>
      <c r="I48" s="24">
        <v>10757308500</v>
      </c>
      <c r="J48" s="6">
        <v>11773007370</v>
      </c>
      <c r="K48" s="25">
        <v>12438457080</v>
      </c>
    </row>
    <row r="49" spans="1:11" ht="13.5">
      <c r="A49" s="22" t="s">
        <v>50</v>
      </c>
      <c r="B49" s="6">
        <f>+B75</f>
        <v>3700831282</v>
      </c>
      <c r="C49" s="6">
        <f aca="true" t="shared" si="6" ref="C49:K49">+C75</f>
        <v>5305311008</v>
      </c>
      <c r="D49" s="23">
        <f t="shared" si="6"/>
        <v>6454567004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0</v>
      </c>
      <c r="I49" s="24">
        <f t="shared" si="6"/>
        <v>9822101936.264889</v>
      </c>
      <c r="J49" s="6">
        <f t="shared" si="6"/>
        <v>12845710366.795456</v>
      </c>
      <c r="K49" s="25">
        <f t="shared" si="6"/>
        <v>14071590659.759747</v>
      </c>
    </row>
    <row r="50" spans="1:11" ht="13.5">
      <c r="A50" s="33" t="s">
        <v>51</v>
      </c>
      <c r="B50" s="7">
        <f>+B48-B49</f>
        <v>-1115611465</v>
      </c>
      <c r="C50" s="7">
        <f aca="true" t="shared" si="7" ref="C50:K50">+C48-C49</f>
        <v>-2092500291</v>
      </c>
      <c r="D50" s="69">
        <f t="shared" si="7"/>
        <v>-3190357842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0</v>
      </c>
      <c r="I50" s="70">
        <f t="shared" si="7"/>
        <v>935206563.7351112</v>
      </c>
      <c r="J50" s="7">
        <f t="shared" si="7"/>
        <v>-1072702996.7954559</v>
      </c>
      <c r="K50" s="71">
        <f t="shared" si="7"/>
        <v>-1633133579.7597466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17351539621</v>
      </c>
      <c r="C53" s="6">
        <v>18170512690</v>
      </c>
      <c r="D53" s="23">
        <v>17811888212</v>
      </c>
      <c r="E53" s="24">
        <v>0</v>
      </c>
      <c r="F53" s="6">
        <v>0</v>
      </c>
      <c r="G53" s="25">
        <v>0</v>
      </c>
      <c r="H53" s="26">
        <v>0</v>
      </c>
      <c r="I53" s="24">
        <v>18875430450</v>
      </c>
      <c r="J53" s="6">
        <v>20525710000</v>
      </c>
      <c r="K53" s="25">
        <v>20233683290</v>
      </c>
    </row>
    <row r="54" spans="1:11" ht="13.5">
      <c r="A54" s="22" t="s">
        <v>54</v>
      </c>
      <c r="B54" s="6">
        <v>0</v>
      </c>
      <c r="C54" s="6">
        <v>973223926</v>
      </c>
      <c r="D54" s="23">
        <v>1072017201</v>
      </c>
      <c r="E54" s="24">
        <v>0</v>
      </c>
      <c r="F54" s="6">
        <v>0</v>
      </c>
      <c r="G54" s="25">
        <v>0</v>
      </c>
      <c r="H54" s="26">
        <v>0</v>
      </c>
      <c r="I54" s="24">
        <v>1033806110</v>
      </c>
      <c r="J54" s="6">
        <v>1095796160</v>
      </c>
      <c r="K54" s="25">
        <v>1160464440</v>
      </c>
    </row>
    <row r="55" spans="1:11" ht="13.5">
      <c r="A55" s="22" t="s">
        <v>55</v>
      </c>
      <c r="B55" s="6">
        <v>1552568445</v>
      </c>
      <c r="C55" s="6">
        <v>26557287724</v>
      </c>
      <c r="D55" s="23">
        <v>26934712272</v>
      </c>
      <c r="E55" s="24">
        <v>0</v>
      </c>
      <c r="F55" s="6">
        <v>0</v>
      </c>
      <c r="G55" s="25">
        <v>0</v>
      </c>
      <c r="H55" s="26">
        <v>0</v>
      </c>
      <c r="I55" s="24">
        <v>588141700</v>
      </c>
      <c r="J55" s="6">
        <v>612035830</v>
      </c>
      <c r="K55" s="25">
        <v>413785510</v>
      </c>
    </row>
    <row r="56" spans="1:11" ht="13.5">
      <c r="A56" s="22" t="s">
        <v>56</v>
      </c>
      <c r="B56" s="6">
        <v>242300915</v>
      </c>
      <c r="C56" s="6">
        <v>401735832</v>
      </c>
      <c r="D56" s="23">
        <v>278512550</v>
      </c>
      <c r="E56" s="24">
        <v>0</v>
      </c>
      <c r="F56" s="6">
        <v>0</v>
      </c>
      <c r="G56" s="25">
        <v>0</v>
      </c>
      <c r="H56" s="26">
        <v>0</v>
      </c>
      <c r="I56" s="24">
        <v>497619120</v>
      </c>
      <c r="J56" s="6">
        <v>531347400</v>
      </c>
      <c r="K56" s="25">
        <v>563649930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470737270</v>
      </c>
      <c r="C59" s="6">
        <v>443598186</v>
      </c>
      <c r="D59" s="23">
        <v>0</v>
      </c>
      <c r="E59" s="24">
        <v>436835580</v>
      </c>
      <c r="F59" s="6">
        <v>436835580</v>
      </c>
      <c r="G59" s="25">
        <v>436835580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23758</v>
      </c>
      <c r="C63" s="98">
        <v>0</v>
      </c>
      <c r="D63" s="99">
        <v>0</v>
      </c>
      <c r="E63" s="97">
        <v>5000</v>
      </c>
      <c r="F63" s="98">
        <v>5000</v>
      </c>
      <c r="G63" s="99">
        <v>5000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367148</v>
      </c>
      <c r="C65" s="98">
        <v>367148</v>
      </c>
      <c r="D65" s="99">
        <v>0</v>
      </c>
      <c r="E65" s="97">
        <v>391831</v>
      </c>
      <c r="F65" s="98">
        <v>391831</v>
      </c>
      <c r="G65" s="99">
        <v>391831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0.8330223401969036</v>
      </c>
      <c r="J70" s="5">
        <f t="shared" si="8"/>
        <v>0.8382556422030781</v>
      </c>
      <c r="K70" s="5">
        <f t="shared" si="8"/>
        <v>0.8471139282563778</v>
      </c>
    </row>
    <row r="71" spans="1:11" ht="12.75" hidden="1">
      <c r="A71" s="1" t="s">
        <v>89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8880455200</v>
      </c>
      <c r="J71" s="2">
        <f t="shared" si="9"/>
        <v>9810737180</v>
      </c>
      <c r="K71" s="2">
        <f t="shared" si="9"/>
        <v>10880921860</v>
      </c>
    </row>
    <row r="72" spans="1:11" ht="12.75" hidden="1">
      <c r="A72" s="1" t="s">
        <v>90</v>
      </c>
      <c r="B72" s="2">
        <f>+B77</f>
        <v>5731166759</v>
      </c>
      <c r="C72" s="2">
        <f aca="true" t="shared" si="10" ref="C72:K72">+C77</f>
        <v>8422910289</v>
      </c>
      <c r="D72" s="2">
        <f t="shared" si="10"/>
        <v>9190408463</v>
      </c>
      <c r="E72" s="2">
        <f t="shared" si="10"/>
        <v>0</v>
      </c>
      <c r="F72" s="2">
        <f t="shared" si="10"/>
        <v>0</v>
      </c>
      <c r="G72" s="2">
        <f t="shared" si="10"/>
        <v>0</v>
      </c>
      <c r="H72" s="2">
        <f t="shared" si="10"/>
        <v>0</v>
      </c>
      <c r="I72" s="2">
        <f t="shared" si="10"/>
        <v>10660524660</v>
      </c>
      <c r="J72" s="2">
        <f t="shared" si="10"/>
        <v>11703753230</v>
      </c>
      <c r="K72" s="2">
        <f t="shared" si="10"/>
        <v>12844697150</v>
      </c>
    </row>
    <row r="73" spans="1:11" ht="12.75" hidden="1">
      <c r="A73" s="1" t="s">
        <v>91</v>
      </c>
      <c r="B73" s="2">
        <f>+B74</f>
        <v>1265891939.333333</v>
      </c>
      <c r="C73" s="2">
        <f aca="true" t="shared" si="11" ref="C73:K73">+(C78+C80+C81+C82)-(B78+B80+B81+B82)</f>
        <v>229872032</v>
      </c>
      <c r="D73" s="2">
        <f t="shared" si="11"/>
        <v>1128389902</v>
      </c>
      <c r="E73" s="2">
        <f t="shared" si="11"/>
        <v>-4189211672</v>
      </c>
      <c r="F73" s="2">
        <f>+(F78+F80+F81+F82)-(D78+D80+D81+D82)</f>
        <v>-4189211672</v>
      </c>
      <c r="G73" s="2">
        <f>+(G78+G80+G81+G82)-(D78+D80+D81+D82)</f>
        <v>-4189211672</v>
      </c>
      <c r="H73" s="2">
        <f>+(H78+H80+H81+H82)-(D78+D80+D81+D82)</f>
        <v>-4189211672</v>
      </c>
      <c r="I73" s="2">
        <f>+(I78+I80+I81+I82)-(E78+E80+E81+E82)</f>
        <v>3126863000</v>
      </c>
      <c r="J73" s="2">
        <f t="shared" si="11"/>
        <v>195590000</v>
      </c>
      <c r="K73" s="2">
        <f t="shared" si="11"/>
        <v>207920000</v>
      </c>
    </row>
    <row r="74" spans="1:11" ht="12.75" hidden="1">
      <c r="A74" s="1" t="s">
        <v>92</v>
      </c>
      <c r="B74" s="2">
        <f>+TREND(C74:E74)</f>
        <v>1265891939.333333</v>
      </c>
      <c r="C74" s="2">
        <f>+C73</f>
        <v>229872032</v>
      </c>
      <c r="D74" s="2">
        <f aca="true" t="shared" si="12" ref="D74:K74">+D73</f>
        <v>1128389902</v>
      </c>
      <c r="E74" s="2">
        <f t="shared" si="12"/>
        <v>-4189211672</v>
      </c>
      <c r="F74" s="2">
        <f t="shared" si="12"/>
        <v>-4189211672</v>
      </c>
      <c r="G74" s="2">
        <f t="shared" si="12"/>
        <v>-4189211672</v>
      </c>
      <c r="H74" s="2">
        <f t="shared" si="12"/>
        <v>-4189211672</v>
      </c>
      <c r="I74" s="2">
        <f t="shared" si="12"/>
        <v>3126863000</v>
      </c>
      <c r="J74" s="2">
        <f t="shared" si="12"/>
        <v>195590000</v>
      </c>
      <c r="K74" s="2">
        <f t="shared" si="12"/>
        <v>207920000</v>
      </c>
    </row>
    <row r="75" spans="1:11" ht="12.75" hidden="1">
      <c r="A75" s="1" t="s">
        <v>93</v>
      </c>
      <c r="B75" s="2">
        <f>+B84-(((B80+B81+B78)*B70)-B79)</f>
        <v>3700831282</v>
      </c>
      <c r="C75" s="2">
        <f aca="true" t="shared" si="13" ref="C75:K75">+C84-(((C80+C81+C78)*C70)-C79)</f>
        <v>5305311008</v>
      </c>
      <c r="D75" s="2">
        <f t="shared" si="13"/>
        <v>6454567004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0</v>
      </c>
      <c r="I75" s="2">
        <f t="shared" si="13"/>
        <v>9822101936.264889</v>
      </c>
      <c r="J75" s="2">
        <f t="shared" si="13"/>
        <v>12845710366.795456</v>
      </c>
      <c r="K75" s="2">
        <f t="shared" si="13"/>
        <v>14071590659.759747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5731166759</v>
      </c>
      <c r="C77" s="3">
        <v>8422910289</v>
      </c>
      <c r="D77" s="3">
        <v>9190408463</v>
      </c>
      <c r="E77" s="3">
        <v>0</v>
      </c>
      <c r="F77" s="3">
        <v>0</v>
      </c>
      <c r="G77" s="3">
        <v>0</v>
      </c>
      <c r="H77" s="3">
        <v>0</v>
      </c>
      <c r="I77" s="3">
        <v>10660524660</v>
      </c>
      <c r="J77" s="3">
        <v>11703753230</v>
      </c>
      <c r="K77" s="3">
        <v>12844697150</v>
      </c>
    </row>
    <row r="78" spans="1:11" ht="12.75" hidden="1">
      <c r="A78" s="1" t="s">
        <v>66</v>
      </c>
      <c r="B78" s="3">
        <v>77604597</v>
      </c>
      <c r="C78" s="3">
        <v>90196623</v>
      </c>
      <c r="D78" s="3">
        <v>53143829</v>
      </c>
      <c r="E78" s="3">
        <v>0</v>
      </c>
      <c r="F78" s="3">
        <v>0</v>
      </c>
      <c r="G78" s="3">
        <v>0</v>
      </c>
      <c r="H78" s="3">
        <v>0</v>
      </c>
      <c r="I78" s="3">
        <v>60265000</v>
      </c>
      <c r="J78" s="3">
        <v>63278000</v>
      </c>
      <c r="K78" s="3">
        <v>66442000</v>
      </c>
    </row>
    <row r="79" spans="1:11" ht="12.75" hidden="1">
      <c r="A79" s="1" t="s">
        <v>67</v>
      </c>
      <c r="B79" s="3">
        <v>2880174445</v>
      </c>
      <c r="C79" s="3">
        <v>3303153348</v>
      </c>
      <c r="D79" s="3">
        <v>3527677034</v>
      </c>
      <c r="E79" s="3">
        <v>0</v>
      </c>
      <c r="F79" s="3">
        <v>0</v>
      </c>
      <c r="G79" s="3">
        <v>0</v>
      </c>
      <c r="H79" s="3">
        <v>0</v>
      </c>
      <c r="I79" s="3">
        <v>10191425070</v>
      </c>
      <c r="J79" s="3">
        <v>13140183320</v>
      </c>
      <c r="K79" s="3">
        <v>14504172520</v>
      </c>
    </row>
    <row r="80" spans="1:11" ht="12.75" hidden="1">
      <c r="A80" s="1" t="s">
        <v>68</v>
      </c>
      <c r="B80" s="3">
        <v>1707851504</v>
      </c>
      <c r="C80" s="3">
        <v>1876235435</v>
      </c>
      <c r="D80" s="3">
        <v>2299474083</v>
      </c>
      <c r="E80" s="3">
        <v>0</v>
      </c>
      <c r="F80" s="3">
        <v>0</v>
      </c>
      <c r="G80" s="3">
        <v>0</v>
      </c>
      <c r="H80" s="3">
        <v>0</v>
      </c>
      <c r="I80" s="3">
        <v>2616440000</v>
      </c>
      <c r="J80" s="3">
        <v>2786509000</v>
      </c>
      <c r="K80" s="3">
        <v>2967632000</v>
      </c>
    </row>
    <row r="81" spans="1:11" ht="12.75" hidden="1">
      <c r="A81" s="1" t="s">
        <v>69</v>
      </c>
      <c r="B81" s="3">
        <v>1045493637</v>
      </c>
      <c r="C81" s="3">
        <v>1094389712</v>
      </c>
      <c r="D81" s="3">
        <v>1836593760</v>
      </c>
      <c r="E81" s="3">
        <v>0</v>
      </c>
      <c r="F81" s="3">
        <v>0</v>
      </c>
      <c r="G81" s="3">
        <v>0</v>
      </c>
      <c r="H81" s="3">
        <v>0</v>
      </c>
      <c r="I81" s="3">
        <v>450158000</v>
      </c>
      <c r="J81" s="3">
        <v>472666000</v>
      </c>
      <c r="K81" s="3">
        <v>496299000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8880455200</v>
      </c>
      <c r="J83" s="3">
        <v>9810737180</v>
      </c>
      <c r="K83" s="3">
        <v>10880921860</v>
      </c>
    </row>
    <row r="84" spans="1:11" ht="12.75" hidden="1">
      <c r="A84" s="1" t="s">
        <v>72</v>
      </c>
      <c r="B84" s="3">
        <v>820656837</v>
      </c>
      <c r="C84" s="3">
        <v>2002157660</v>
      </c>
      <c r="D84" s="3">
        <v>2926889970</v>
      </c>
      <c r="E84" s="3">
        <v>0</v>
      </c>
      <c r="F84" s="3">
        <v>0</v>
      </c>
      <c r="G84" s="3">
        <v>0</v>
      </c>
      <c r="H84" s="3">
        <v>0</v>
      </c>
      <c r="I84" s="3">
        <v>2235423600</v>
      </c>
      <c r="J84" s="3">
        <v>2490592020</v>
      </c>
      <c r="K84" s="3">
        <v>2558046280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1158216167</v>
      </c>
      <c r="C5" s="6">
        <v>1209977459</v>
      </c>
      <c r="D5" s="23">
        <v>1334854286</v>
      </c>
      <c r="E5" s="24">
        <v>1376320166</v>
      </c>
      <c r="F5" s="6">
        <v>1189321000</v>
      </c>
      <c r="G5" s="25">
        <v>1189321000</v>
      </c>
      <c r="H5" s="26">
        <v>1190390990</v>
      </c>
      <c r="I5" s="24">
        <v>1481826152</v>
      </c>
      <c r="J5" s="6">
        <v>1470405737</v>
      </c>
      <c r="K5" s="25">
        <v>1606151935</v>
      </c>
    </row>
    <row r="6" spans="1:11" ht="13.5">
      <c r="A6" s="22" t="s">
        <v>18</v>
      </c>
      <c r="B6" s="6">
        <v>3492265793</v>
      </c>
      <c r="C6" s="6">
        <v>3771163235</v>
      </c>
      <c r="D6" s="23">
        <v>4044678341</v>
      </c>
      <c r="E6" s="24">
        <v>4220887661</v>
      </c>
      <c r="F6" s="6">
        <v>4196179882</v>
      </c>
      <c r="G6" s="25">
        <v>4196179882</v>
      </c>
      <c r="H6" s="26">
        <v>4098386772</v>
      </c>
      <c r="I6" s="24">
        <v>4823092359</v>
      </c>
      <c r="J6" s="6">
        <v>4985041774</v>
      </c>
      <c r="K6" s="25">
        <v>5278116249</v>
      </c>
    </row>
    <row r="7" spans="1:11" ht="13.5">
      <c r="A7" s="22" t="s">
        <v>19</v>
      </c>
      <c r="B7" s="6">
        <v>29908463</v>
      </c>
      <c r="C7" s="6">
        <v>20723920</v>
      </c>
      <c r="D7" s="23">
        <v>15142089</v>
      </c>
      <c r="E7" s="24">
        <v>22915208</v>
      </c>
      <c r="F7" s="6">
        <v>23585208</v>
      </c>
      <c r="G7" s="25">
        <v>23585208</v>
      </c>
      <c r="H7" s="26">
        <v>18873629</v>
      </c>
      <c r="I7" s="24">
        <v>19765838</v>
      </c>
      <c r="J7" s="6">
        <v>20607515</v>
      </c>
      <c r="K7" s="25">
        <v>21525094</v>
      </c>
    </row>
    <row r="8" spans="1:11" ht="13.5">
      <c r="A8" s="22" t="s">
        <v>20</v>
      </c>
      <c r="B8" s="6">
        <v>726015010</v>
      </c>
      <c r="C8" s="6">
        <v>788625997</v>
      </c>
      <c r="D8" s="23">
        <v>740646239</v>
      </c>
      <c r="E8" s="24">
        <v>910524498</v>
      </c>
      <c r="F8" s="6">
        <v>1016380960</v>
      </c>
      <c r="G8" s="25">
        <v>1016380960</v>
      </c>
      <c r="H8" s="26">
        <v>741724999</v>
      </c>
      <c r="I8" s="24">
        <v>925316613</v>
      </c>
      <c r="J8" s="6">
        <v>916218818</v>
      </c>
      <c r="K8" s="25">
        <v>955329137</v>
      </c>
    </row>
    <row r="9" spans="1:11" ht="13.5">
      <c r="A9" s="22" t="s">
        <v>21</v>
      </c>
      <c r="B9" s="6">
        <v>1224200052</v>
      </c>
      <c r="C9" s="6">
        <v>1040636071</v>
      </c>
      <c r="D9" s="23">
        <v>959252720</v>
      </c>
      <c r="E9" s="24">
        <v>881779813</v>
      </c>
      <c r="F9" s="6">
        <v>835029358</v>
      </c>
      <c r="G9" s="25">
        <v>835029358</v>
      </c>
      <c r="H9" s="26">
        <v>795568605</v>
      </c>
      <c r="I9" s="24">
        <v>823599663</v>
      </c>
      <c r="J9" s="6">
        <v>853791122</v>
      </c>
      <c r="K9" s="25">
        <v>881152983</v>
      </c>
    </row>
    <row r="10" spans="1:11" ht="25.5">
      <c r="A10" s="27" t="s">
        <v>82</v>
      </c>
      <c r="B10" s="28">
        <f>SUM(B5:B9)</f>
        <v>6630605485</v>
      </c>
      <c r="C10" s="29">
        <f aca="true" t="shared" si="0" ref="C10:K10">SUM(C5:C9)</f>
        <v>6831126682</v>
      </c>
      <c r="D10" s="30">
        <f t="shared" si="0"/>
        <v>7094573675</v>
      </c>
      <c r="E10" s="28">
        <f t="shared" si="0"/>
        <v>7412427346</v>
      </c>
      <c r="F10" s="29">
        <f t="shared" si="0"/>
        <v>7260496408</v>
      </c>
      <c r="G10" s="31">
        <f t="shared" si="0"/>
        <v>7260496408</v>
      </c>
      <c r="H10" s="32">
        <f t="shared" si="0"/>
        <v>6844944995</v>
      </c>
      <c r="I10" s="28">
        <f t="shared" si="0"/>
        <v>8073600625</v>
      </c>
      <c r="J10" s="29">
        <f t="shared" si="0"/>
        <v>8246064966</v>
      </c>
      <c r="K10" s="31">
        <f t="shared" si="0"/>
        <v>8742275398</v>
      </c>
    </row>
    <row r="11" spans="1:11" ht="13.5">
      <c r="A11" s="22" t="s">
        <v>22</v>
      </c>
      <c r="B11" s="6">
        <v>1878449660</v>
      </c>
      <c r="C11" s="6">
        <v>2044841936</v>
      </c>
      <c r="D11" s="23">
        <v>2056606180</v>
      </c>
      <c r="E11" s="24">
        <v>2103204855</v>
      </c>
      <c r="F11" s="6">
        <v>2095425426</v>
      </c>
      <c r="G11" s="25">
        <v>2095425426</v>
      </c>
      <c r="H11" s="26">
        <v>2183117055</v>
      </c>
      <c r="I11" s="24">
        <v>2168335607</v>
      </c>
      <c r="J11" s="6">
        <v>2180452359</v>
      </c>
      <c r="K11" s="25">
        <v>2198021596</v>
      </c>
    </row>
    <row r="12" spans="1:11" ht="13.5">
      <c r="A12" s="22" t="s">
        <v>23</v>
      </c>
      <c r="B12" s="6">
        <v>62271387</v>
      </c>
      <c r="C12" s="6">
        <v>64434209</v>
      </c>
      <c r="D12" s="23">
        <v>67201568</v>
      </c>
      <c r="E12" s="24">
        <v>71975825</v>
      </c>
      <c r="F12" s="6">
        <v>71466311</v>
      </c>
      <c r="G12" s="25">
        <v>71466311</v>
      </c>
      <c r="H12" s="26">
        <v>64850281</v>
      </c>
      <c r="I12" s="24">
        <v>71712368</v>
      </c>
      <c r="J12" s="6">
        <v>71712368</v>
      </c>
      <c r="K12" s="25">
        <v>71712368</v>
      </c>
    </row>
    <row r="13" spans="1:11" ht="13.5">
      <c r="A13" s="22" t="s">
        <v>83</v>
      </c>
      <c r="B13" s="6">
        <v>899924302</v>
      </c>
      <c r="C13" s="6">
        <v>965071320</v>
      </c>
      <c r="D13" s="23">
        <v>948114864</v>
      </c>
      <c r="E13" s="24">
        <v>325234180</v>
      </c>
      <c r="F13" s="6">
        <v>295295766</v>
      </c>
      <c r="G13" s="25">
        <v>295295766</v>
      </c>
      <c r="H13" s="26">
        <v>912337845</v>
      </c>
      <c r="I13" s="24">
        <v>315631378</v>
      </c>
      <c r="J13" s="6">
        <v>393717288</v>
      </c>
      <c r="K13" s="25">
        <v>419263124</v>
      </c>
    </row>
    <row r="14" spans="1:11" ht="13.5">
      <c r="A14" s="22" t="s">
        <v>24</v>
      </c>
      <c r="B14" s="6">
        <v>441720752</v>
      </c>
      <c r="C14" s="6">
        <v>176595614</v>
      </c>
      <c r="D14" s="23">
        <v>131721186</v>
      </c>
      <c r="E14" s="24">
        <v>222332882</v>
      </c>
      <c r="F14" s="6">
        <v>223332882</v>
      </c>
      <c r="G14" s="25">
        <v>223332882</v>
      </c>
      <c r="H14" s="26">
        <v>108193538</v>
      </c>
      <c r="I14" s="24">
        <v>198939108</v>
      </c>
      <c r="J14" s="6">
        <v>182019563</v>
      </c>
      <c r="K14" s="25">
        <v>166188737</v>
      </c>
    </row>
    <row r="15" spans="1:11" ht="13.5">
      <c r="A15" s="22" t="s">
        <v>84</v>
      </c>
      <c r="B15" s="6">
        <v>2054891306</v>
      </c>
      <c r="C15" s="6">
        <v>2501315460</v>
      </c>
      <c r="D15" s="23">
        <v>2149025984</v>
      </c>
      <c r="E15" s="24">
        <v>2264734300</v>
      </c>
      <c r="F15" s="6">
        <v>2353590397</v>
      </c>
      <c r="G15" s="25">
        <v>2353590397</v>
      </c>
      <c r="H15" s="26">
        <v>2782198544</v>
      </c>
      <c r="I15" s="24">
        <v>2569760294</v>
      </c>
      <c r="J15" s="6">
        <v>2692138915</v>
      </c>
      <c r="K15" s="25">
        <v>2865845700</v>
      </c>
    </row>
    <row r="16" spans="1:11" ht="13.5">
      <c r="A16" s="22" t="s">
        <v>20</v>
      </c>
      <c r="B16" s="6">
        <v>20061984</v>
      </c>
      <c r="C16" s="6">
        <v>7799481</v>
      </c>
      <c r="D16" s="23">
        <v>5548226</v>
      </c>
      <c r="E16" s="24">
        <v>2240918</v>
      </c>
      <c r="F16" s="6">
        <v>2240918</v>
      </c>
      <c r="G16" s="25">
        <v>2240918</v>
      </c>
      <c r="H16" s="26">
        <v>6430948</v>
      </c>
      <c r="I16" s="24">
        <v>2829740</v>
      </c>
      <c r="J16" s="6">
        <v>2950983</v>
      </c>
      <c r="K16" s="25">
        <v>3081660</v>
      </c>
    </row>
    <row r="17" spans="1:11" ht="13.5">
      <c r="A17" s="22" t="s">
        <v>25</v>
      </c>
      <c r="B17" s="6">
        <v>1883567164</v>
      </c>
      <c r="C17" s="6">
        <v>2099439842</v>
      </c>
      <c r="D17" s="23">
        <v>2058617384</v>
      </c>
      <c r="E17" s="24">
        <v>1885601765</v>
      </c>
      <c r="F17" s="6">
        <v>1754685534</v>
      </c>
      <c r="G17" s="25">
        <v>1754685534</v>
      </c>
      <c r="H17" s="26">
        <v>1668389940</v>
      </c>
      <c r="I17" s="24">
        <v>2123620243</v>
      </c>
      <c r="J17" s="6">
        <v>2072592942</v>
      </c>
      <c r="K17" s="25">
        <v>2094641279</v>
      </c>
    </row>
    <row r="18" spans="1:11" ht="13.5">
      <c r="A18" s="33" t="s">
        <v>26</v>
      </c>
      <c r="B18" s="34">
        <f>SUM(B11:B17)</f>
        <v>7240886555</v>
      </c>
      <c r="C18" s="35">
        <f aca="true" t="shared" si="1" ref="C18:K18">SUM(C11:C17)</f>
        <v>7859497862</v>
      </c>
      <c r="D18" s="36">
        <f t="shared" si="1"/>
        <v>7416835392</v>
      </c>
      <c r="E18" s="34">
        <f t="shared" si="1"/>
        <v>6875324725</v>
      </c>
      <c r="F18" s="35">
        <f t="shared" si="1"/>
        <v>6796037234</v>
      </c>
      <c r="G18" s="37">
        <f t="shared" si="1"/>
        <v>6796037234</v>
      </c>
      <c r="H18" s="38">
        <f t="shared" si="1"/>
        <v>7725518151</v>
      </c>
      <c r="I18" s="34">
        <f t="shared" si="1"/>
        <v>7450828738</v>
      </c>
      <c r="J18" s="35">
        <f t="shared" si="1"/>
        <v>7595584418</v>
      </c>
      <c r="K18" s="37">
        <f t="shared" si="1"/>
        <v>7818754464</v>
      </c>
    </row>
    <row r="19" spans="1:11" ht="13.5">
      <c r="A19" s="33" t="s">
        <v>27</v>
      </c>
      <c r="B19" s="39">
        <f>+B10-B18</f>
        <v>-610281070</v>
      </c>
      <c r="C19" s="40">
        <f aca="true" t="shared" si="2" ref="C19:K19">+C10-C18</f>
        <v>-1028371180</v>
      </c>
      <c r="D19" s="41">
        <f t="shared" si="2"/>
        <v>-322261717</v>
      </c>
      <c r="E19" s="39">
        <f t="shared" si="2"/>
        <v>537102621</v>
      </c>
      <c r="F19" s="40">
        <f t="shared" si="2"/>
        <v>464459174</v>
      </c>
      <c r="G19" s="42">
        <f t="shared" si="2"/>
        <v>464459174</v>
      </c>
      <c r="H19" s="43">
        <f t="shared" si="2"/>
        <v>-880573156</v>
      </c>
      <c r="I19" s="39">
        <f t="shared" si="2"/>
        <v>622771887</v>
      </c>
      <c r="J19" s="40">
        <f t="shared" si="2"/>
        <v>650480548</v>
      </c>
      <c r="K19" s="42">
        <f t="shared" si="2"/>
        <v>923520934</v>
      </c>
    </row>
    <row r="20" spans="1:11" ht="25.5">
      <c r="A20" s="44" t="s">
        <v>28</v>
      </c>
      <c r="B20" s="45">
        <v>845465187</v>
      </c>
      <c r="C20" s="46">
        <v>774277846</v>
      </c>
      <c r="D20" s="47">
        <v>526805884</v>
      </c>
      <c r="E20" s="45">
        <v>911531502</v>
      </c>
      <c r="F20" s="46">
        <v>634715032</v>
      </c>
      <c r="G20" s="48">
        <v>634715032</v>
      </c>
      <c r="H20" s="49">
        <v>31331431</v>
      </c>
      <c r="I20" s="45">
        <v>917809256</v>
      </c>
      <c r="J20" s="46">
        <v>1006220386</v>
      </c>
      <c r="K20" s="48">
        <v>1020170980</v>
      </c>
    </row>
    <row r="21" spans="1:11" ht="63.75">
      <c r="A21" s="50" t="s">
        <v>85</v>
      </c>
      <c r="B21" s="51">
        <v>18480025</v>
      </c>
      <c r="C21" s="52">
        <v>21912812</v>
      </c>
      <c r="D21" s="53">
        <v>16133288</v>
      </c>
      <c r="E21" s="51">
        <v>11932851</v>
      </c>
      <c r="F21" s="52">
        <v>11932851</v>
      </c>
      <c r="G21" s="54">
        <v>11932851</v>
      </c>
      <c r="H21" s="55">
        <v>5207059</v>
      </c>
      <c r="I21" s="51">
        <v>13000000</v>
      </c>
      <c r="J21" s="52">
        <v>13417170</v>
      </c>
      <c r="K21" s="54">
        <v>13847727</v>
      </c>
    </row>
    <row r="22" spans="1:11" ht="25.5">
      <c r="A22" s="56" t="s">
        <v>86</v>
      </c>
      <c r="B22" s="57">
        <f>SUM(B19:B21)</f>
        <v>253664142</v>
      </c>
      <c r="C22" s="58">
        <f aca="true" t="shared" si="3" ref="C22:K22">SUM(C19:C21)</f>
        <v>-232180522</v>
      </c>
      <c r="D22" s="59">
        <f t="shared" si="3"/>
        <v>220677455</v>
      </c>
      <c r="E22" s="57">
        <f t="shared" si="3"/>
        <v>1460566974</v>
      </c>
      <c r="F22" s="58">
        <f t="shared" si="3"/>
        <v>1111107057</v>
      </c>
      <c r="G22" s="60">
        <f t="shared" si="3"/>
        <v>1111107057</v>
      </c>
      <c r="H22" s="61">
        <f t="shared" si="3"/>
        <v>-844034666</v>
      </c>
      <c r="I22" s="57">
        <f t="shared" si="3"/>
        <v>1553581143</v>
      </c>
      <c r="J22" s="58">
        <f t="shared" si="3"/>
        <v>1670118104</v>
      </c>
      <c r="K22" s="60">
        <f t="shared" si="3"/>
        <v>1957539641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253664142</v>
      </c>
      <c r="C24" s="40">
        <f aca="true" t="shared" si="4" ref="C24:K24">SUM(C22:C23)</f>
        <v>-232180522</v>
      </c>
      <c r="D24" s="41">
        <f t="shared" si="4"/>
        <v>220677455</v>
      </c>
      <c r="E24" s="39">
        <f t="shared" si="4"/>
        <v>1460566974</v>
      </c>
      <c r="F24" s="40">
        <f t="shared" si="4"/>
        <v>1111107057</v>
      </c>
      <c r="G24" s="42">
        <f t="shared" si="4"/>
        <v>1111107057</v>
      </c>
      <c r="H24" s="43">
        <f t="shared" si="4"/>
        <v>-844034666</v>
      </c>
      <c r="I24" s="39">
        <f t="shared" si="4"/>
        <v>1553581143</v>
      </c>
      <c r="J24" s="40">
        <f t="shared" si="4"/>
        <v>1670118104</v>
      </c>
      <c r="K24" s="42">
        <f t="shared" si="4"/>
        <v>1957539641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774509808</v>
      </c>
      <c r="C27" s="7">
        <v>821866549</v>
      </c>
      <c r="D27" s="69">
        <v>419995996</v>
      </c>
      <c r="E27" s="70">
        <v>1136562239</v>
      </c>
      <c r="F27" s="7">
        <v>1034404409</v>
      </c>
      <c r="G27" s="71">
        <v>1034404409</v>
      </c>
      <c r="H27" s="72">
        <v>781187330</v>
      </c>
      <c r="I27" s="70">
        <v>1221005654</v>
      </c>
      <c r="J27" s="7">
        <v>1256044709</v>
      </c>
      <c r="K27" s="71">
        <v>1246332015</v>
      </c>
    </row>
    <row r="28" spans="1:11" ht="13.5">
      <c r="A28" s="73" t="s">
        <v>33</v>
      </c>
      <c r="B28" s="6">
        <v>616688846</v>
      </c>
      <c r="C28" s="6">
        <v>562107717</v>
      </c>
      <c r="D28" s="23">
        <v>286014849</v>
      </c>
      <c r="E28" s="24">
        <v>923464351</v>
      </c>
      <c r="F28" s="6">
        <v>764576745</v>
      </c>
      <c r="G28" s="25">
        <v>764576745</v>
      </c>
      <c r="H28" s="26">
        <v>0</v>
      </c>
      <c r="I28" s="24">
        <v>930809260</v>
      </c>
      <c r="J28" s="6">
        <v>1019637556</v>
      </c>
      <c r="K28" s="25">
        <v>1034018712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38810893</v>
      </c>
      <c r="C30" s="6">
        <v>22001165</v>
      </c>
      <c r="D30" s="23">
        <v>48744946</v>
      </c>
      <c r="E30" s="24">
        <v>85179220</v>
      </c>
      <c r="F30" s="6">
        <v>43611300</v>
      </c>
      <c r="G30" s="25">
        <v>43611300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183663946</v>
      </c>
      <c r="D31" s="23">
        <v>85236201</v>
      </c>
      <c r="E31" s="24">
        <v>127918668</v>
      </c>
      <c r="F31" s="6">
        <v>226216364</v>
      </c>
      <c r="G31" s="25">
        <v>226216364</v>
      </c>
      <c r="H31" s="26">
        <v>0</v>
      </c>
      <c r="I31" s="24">
        <v>290196394</v>
      </c>
      <c r="J31" s="6">
        <v>236407153</v>
      </c>
      <c r="K31" s="25">
        <v>212313303</v>
      </c>
    </row>
    <row r="32" spans="1:11" ht="13.5">
      <c r="A32" s="33" t="s">
        <v>36</v>
      </c>
      <c r="B32" s="7">
        <f>SUM(B28:B31)</f>
        <v>655499739</v>
      </c>
      <c r="C32" s="7">
        <f aca="true" t="shared" si="5" ref="C32:K32">SUM(C28:C31)</f>
        <v>767772828</v>
      </c>
      <c r="D32" s="69">
        <f t="shared" si="5"/>
        <v>419995996</v>
      </c>
      <c r="E32" s="70">
        <f t="shared" si="5"/>
        <v>1136562239</v>
      </c>
      <c r="F32" s="7">
        <f t="shared" si="5"/>
        <v>1034404409</v>
      </c>
      <c r="G32" s="71">
        <f t="shared" si="5"/>
        <v>1034404409</v>
      </c>
      <c r="H32" s="72">
        <f t="shared" si="5"/>
        <v>0</v>
      </c>
      <c r="I32" s="70">
        <f t="shared" si="5"/>
        <v>1221005654</v>
      </c>
      <c r="J32" s="7">
        <f t="shared" si="5"/>
        <v>1256044709</v>
      </c>
      <c r="K32" s="71">
        <f t="shared" si="5"/>
        <v>1246332015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6192182874</v>
      </c>
      <c r="C35" s="6">
        <v>6618463303</v>
      </c>
      <c r="D35" s="23">
        <v>7639165471</v>
      </c>
      <c r="E35" s="24">
        <v>3188258108</v>
      </c>
      <c r="F35" s="6">
        <v>3188058107</v>
      </c>
      <c r="G35" s="25">
        <v>3188058107</v>
      </c>
      <c r="H35" s="26">
        <v>8092707749</v>
      </c>
      <c r="I35" s="24">
        <v>4656111998</v>
      </c>
      <c r="J35" s="6">
        <v>5495718625</v>
      </c>
      <c r="K35" s="25">
        <v>6656158672</v>
      </c>
    </row>
    <row r="36" spans="1:11" ht="13.5">
      <c r="A36" s="22" t="s">
        <v>39</v>
      </c>
      <c r="B36" s="6">
        <v>19802224114</v>
      </c>
      <c r="C36" s="6">
        <v>19668566973</v>
      </c>
      <c r="D36" s="23">
        <v>22888575675</v>
      </c>
      <c r="E36" s="24">
        <v>20725428115</v>
      </c>
      <c r="F36" s="6">
        <v>20773384740</v>
      </c>
      <c r="G36" s="25">
        <v>20773384740</v>
      </c>
      <c r="H36" s="26">
        <v>22877433579</v>
      </c>
      <c r="I36" s="24">
        <v>22890794847</v>
      </c>
      <c r="J36" s="6">
        <v>23387800479</v>
      </c>
      <c r="K36" s="25">
        <v>23826084850</v>
      </c>
    </row>
    <row r="37" spans="1:11" ht="13.5">
      <c r="A37" s="22" t="s">
        <v>40</v>
      </c>
      <c r="B37" s="6">
        <v>5915879007</v>
      </c>
      <c r="C37" s="6">
        <v>8211464498</v>
      </c>
      <c r="D37" s="23">
        <v>8715460679</v>
      </c>
      <c r="E37" s="24">
        <v>2153568367</v>
      </c>
      <c r="F37" s="6">
        <v>2153568367</v>
      </c>
      <c r="G37" s="25">
        <v>2153568367</v>
      </c>
      <c r="H37" s="26">
        <v>10135157124</v>
      </c>
      <c r="I37" s="24">
        <v>1830443892</v>
      </c>
      <c r="J37" s="6">
        <v>1732309354</v>
      </c>
      <c r="K37" s="25">
        <v>1587292533</v>
      </c>
    </row>
    <row r="38" spans="1:11" ht="13.5">
      <c r="A38" s="22" t="s">
        <v>41</v>
      </c>
      <c r="B38" s="6">
        <v>2446161199</v>
      </c>
      <c r="C38" s="6">
        <v>2338147463</v>
      </c>
      <c r="D38" s="23">
        <v>3066742321</v>
      </c>
      <c r="E38" s="24">
        <v>2984149488</v>
      </c>
      <c r="F38" s="6">
        <v>2984149488</v>
      </c>
      <c r="G38" s="25">
        <v>2984149488</v>
      </c>
      <c r="H38" s="26">
        <v>2899194154</v>
      </c>
      <c r="I38" s="24">
        <v>1900243385</v>
      </c>
      <c r="J38" s="6">
        <v>1664872093</v>
      </c>
      <c r="K38" s="25">
        <v>1451073685</v>
      </c>
    </row>
    <row r="39" spans="1:11" ht="13.5">
      <c r="A39" s="22" t="s">
        <v>42</v>
      </c>
      <c r="B39" s="6">
        <v>17378702550</v>
      </c>
      <c r="C39" s="6">
        <v>15594990893</v>
      </c>
      <c r="D39" s="23">
        <v>18561354701</v>
      </c>
      <c r="E39" s="24">
        <v>18775968368</v>
      </c>
      <c r="F39" s="6">
        <v>19173184909</v>
      </c>
      <c r="G39" s="25">
        <v>19173184909</v>
      </c>
      <c r="H39" s="26">
        <v>18422277655</v>
      </c>
      <c r="I39" s="24">
        <v>23816219568</v>
      </c>
      <c r="J39" s="6">
        <v>25486337657</v>
      </c>
      <c r="K39" s="25">
        <v>27443877304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2304894233</v>
      </c>
      <c r="F42" s="6">
        <v>2535215090</v>
      </c>
      <c r="G42" s="25">
        <v>2535215090</v>
      </c>
      <c r="H42" s="26">
        <v>1277593905</v>
      </c>
      <c r="I42" s="24">
        <v>2046119607</v>
      </c>
      <c r="J42" s="6">
        <v>2199733340</v>
      </c>
      <c r="K42" s="25">
        <v>2522854245</v>
      </c>
    </row>
    <row r="43" spans="1:11" ht="13.5">
      <c r="A43" s="22" t="s">
        <v>45</v>
      </c>
      <c r="B43" s="6">
        <v>4099879</v>
      </c>
      <c r="C43" s="6">
        <v>14472</v>
      </c>
      <c r="D43" s="23">
        <v>0</v>
      </c>
      <c r="E43" s="24">
        <v>-1124629388</v>
      </c>
      <c r="F43" s="6">
        <v>-1022471558</v>
      </c>
      <c r="G43" s="25">
        <v>-1022471558</v>
      </c>
      <c r="H43" s="26">
        <v>-420536265</v>
      </c>
      <c r="I43" s="24">
        <v>-1208005754</v>
      </c>
      <c r="J43" s="6">
        <v>-1242627539</v>
      </c>
      <c r="K43" s="25">
        <v>-1232484288</v>
      </c>
    </row>
    <row r="44" spans="1:11" ht="13.5">
      <c r="A44" s="22" t="s">
        <v>46</v>
      </c>
      <c r="B44" s="6">
        <v>152328699</v>
      </c>
      <c r="C44" s="6">
        <v>40700</v>
      </c>
      <c r="D44" s="23">
        <v>0</v>
      </c>
      <c r="E44" s="24">
        <v>122641597</v>
      </c>
      <c r="F44" s="6">
        <v>0</v>
      </c>
      <c r="G44" s="25">
        <v>0</v>
      </c>
      <c r="H44" s="26">
        <v>0</v>
      </c>
      <c r="I44" s="24">
        <v>-83669576</v>
      </c>
      <c r="J44" s="6">
        <v>-137453851</v>
      </c>
      <c r="K44" s="25">
        <v>-152905996</v>
      </c>
    </row>
    <row r="45" spans="1:11" ht="13.5">
      <c r="A45" s="33" t="s">
        <v>47</v>
      </c>
      <c r="B45" s="7">
        <v>550164836</v>
      </c>
      <c r="C45" s="7">
        <v>289222281</v>
      </c>
      <c r="D45" s="69">
        <v>127986223</v>
      </c>
      <c r="E45" s="70">
        <v>1197591483</v>
      </c>
      <c r="F45" s="7">
        <v>1407428573</v>
      </c>
      <c r="G45" s="71">
        <v>1407428573</v>
      </c>
      <c r="H45" s="72">
        <v>1633765891</v>
      </c>
      <c r="I45" s="70">
        <v>947672812</v>
      </c>
      <c r="J45" s="7">
        <v>1719472240</v>
      </c>
      <c r="K45" s="71">
        <v>2848411488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289267092</v>
      </c>
      <c r="C48" s="6">
        <v>128090372</v>
      </c>
      <c r="D48" s="23">
        <v>427728666</v>
      </c>
      <c r="E48" s="24">
        <v>193428534</v>
      </c>
      <c r="F48" s="6">
        <v>193228533</v>
      </c>
      <c r="G48" s="25">
        <v>193228533</v>
      </c>
      <c r="H48" s="26">
        <v>492730918</v>
      </c>
      <c r="I48" s="24">
        <v>899820392</v>
      </c>
      <c r="J48" s="6">
        <v>1710947627</v>
      </c>
      <c r="K48" s="25">
        <v>2839460649</v>
      </c>
    </row>
    <row r="49" spans="1:11" ht="13.5">
      <c r="A49" s="22" t="s">
        <v>50</v>
      </c>
      <c r="B49" s="6">
        <f>+B75</f>
        <v>7569263912</v>
      </c>
      <c r="C49" s="6">
        <f aca="true" t="shared" si="6" ref="C49:K49">+C75</f>
        <v>15143200827</v>
      </c>
      <c r="D49" s="23">
        <f t="shared" si="6"/>
        <v>16804397748</v>
      </c>
      <c r="E49" s="24">
        <f t="shared" si="6"/>
        <v>1405187781.4976194</v>
      </c>
      <c r="F49" s="6">
        <f t="shared" si="6"/>
        <v>1111225225.0142422</v>
      </c>
      <c r="G49" s="25">
        <f t="shared" si="6"/>
        <v>1111225225.0142422</v>
      </c>
      <c r="H49" s="26">
        <f t="shared" si="6"/>
        <v>16405807869.53472</v>
      </c>
      <c r="I49" s="24">
        <f t="shared" si="6"/>
        <v>-1333091966.6136317</v>
      </c>
      <c r="J49" s="6">
        <f t="shared" si="6"/>
        <v>-1512273641.74511</v>
      </c>
      <c r="K49" s="25">
        <f t="shared" si="6"/>
        <v>-1695343483.7031274</v>
      </c>
    </row>
    <row r="50" spans="1:11" ht="13.5">
      <c r="A50" s="33" t="s">
        <v>51</v>
      </c>
      <c r="B50" s="7">
        <f>+B48-B49</f>
        <v>-7279996820</v>
      </c>
      <c r="C50" s="7">
        <f aca="true" t="shared" si="7" ref="C50:K50">+C48-C49</f>
        <v>-15015110455</v>
      </c>
      <c r="D50" s="69">
        <f t="shared" si="7"/>
        <v>-16376669082</v>
      </c>
      <c r="E50" s="70">
        <f t="shared" si="7"/>
        <v>-1211759247.4976194</v>
      </c>
      <c r="F50" s="7">
        <f t="shared" si="7"/>
        <v>-917996692.0142422</v>
      </c>
      <c r="G50" s="71">
        <f t="shared" si="7"/>
        <v>-917996692.0142422</v>
      </c>
      <c r="H50" s="72">
        <f t="shared" si="7"/>
        <v>-15913076951.53472</v>
      </c>
      <c r="I50" s="70">
        <f t="shared" si="7"/>
        <v>2232912358.6136317</v>
      </c>
      <c r="J50" s="7">
        <f t="shared" si="7"/>
        <v>3223221268.74511</v>
      </c>
      <c r="K50" s="71">
        <f t="shared" si="7"/>
        <v>4534804132.703127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17517376371</v>
      </c>
      <c r="C53" s="6">
        <v>17685227324</v>
      </c>
      <c r="D53" s="23">
        <v>20048009332</v>
      </c>
      <c r="E53" s="24">
        <v>18850378934</v>
      </c>
      <c r="F53" s="6">
        <v>18749374340</v>
      </c>
      <c r="G53" s="25">
        <v>18749374340</v>
      </c>
      <c r="H53" s="26">
        <v>19916858817</v>
      </c>
      <c r="I53" s="24">
        <v>21669334203</v>
      </c>
      <c r="J53" s="6">
        <v>22131576246</v>
      </c>
      <c r="K53" s="25">
        <v>22579752743</v>
      </c>
    </row>
    <row r="54" spans="1:11" ht="13.5">
      <c r="A54" s="22" t="s">
        <v>54</v>
      </c>
      <c r="B54" s="6">
        <v>0</v>
      </c>
      <c r="C54" s="6">
        <v>964132231</v>
      </c>
      <c r="D54" s="23">
        <v>946214185</v>
      </c>
      <c r="E54" s="24">
        <v>325234180</v>
      </c>
      <c r="F54" s="6">
        <v>295295766</v>
      </c>
      <c r="G54" s="25">
        <v>295295766</v>
      </c>
      <c r="H54" s="26">
        <v>912337845</v>
      </c>
      <c r="I54" s="24">
        <v>315350185</v>
      </c>
      <c r="J54" s="6">
        <v>393473283</v>
      </c>
      <c r="K54" s="25">
        <v>419026723</v>
      </c>
    </row>
    <row r="55" spans="1:11" ht="13.5">
      <c r="A55" s="22" t="s">
        <v>55</v>
      </c>
      <c r="B55" s="6">
        <v>372134282</v>
      </c>
      <c r="C55" s="6">
        <v>389723257</v>
      </c>
      <c r="D55" s="23">
        <v>54557885</v>
      </c>
      <c r="E55" s="24">
        <v>289219899</v>
      </c>
      <c r="F55" s="6">
        <v>251424338</v>
      </c>
      <c r="G55" s="25">
        <v>251424338</v>
      </c>
      <c r="H55" s="26">
        <v>163885049</v>
      </c>
      <c r="I55" s="24">
        <v>315752120</v>
      </c>
      <c r="J55" s="6">
        <v>438568501</v>
      </c>
      <c r="K55" s="25">
        <v>423676287</v>
      </c>
    </row>
    <row r="56" spans="1:11" ht="13.5">
      <c r="A56" s="22" t="s">
        <v>56</v>
      </c>
      <c r="B56" s="6">
        <v>715012644</v>
      </c>
      <c r="C56" s="6">
        <v>614054369</v>
      </c>
      <c r="D56" s="23">
        <v>554695050</v>
      </c>
      <c r="E56" s="24">
        <v>475850943</v>
      </c>
      <c r="F56" s="6">
        <v>545832680</v>
      </c>
      <c r="G56" s="25">
        <v>545832680</v>
      </c>
      <c r="H56" s="26">
        <v>554255407</v>
      </c>
      <c r="I56" s="24">
        <v>497606890</v>
      </c>
      <c r="J56" s="6">
        <v>496520114</v>
      </c>
      <c r="K56" s="25">
        <v>508321239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7160</v>
      </c>
      <c r="F63" s="98">
        <v>7160</v>
      </c>
      <c r="G63" s="99">
        <v>7160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151190</v>
      </c>
      <c r="F64" s="98">
        <v>151190</v>
      </c>
      <c r="G64" s="99">
        <v>151190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0.8196965345249694</v>
      </c>
      <c r="F70" s="5">
        <f t="shared" si="8"/>
        <v>0.9431193484438838</v>
      </c>
      <c r="G70" s="5">
        <f t="shared" si="8"/>
        <v>0.9431193484438838</v>
      </c>
      <c r="H70" s="5">
        <f t="shared" si="8"/>
        <v>0.43539097922515285</v>
      </c>
      <c r="I70" s="5">
        <f t="shared" si="8"/>
        <v>1.008851243882248</v>
      </c>
      <c r="J70" s="5">
        <f t="shared" si="8"/>
        <v>1.0256856496466327</v>
      </c>
      <c r="K70" s="5">
        <f t="shared" si="8"/>
        <v>1.0357304228372137</v>
      </c>
    </row>
    <row r="71" spans="1:11" ht="12.75" hidden="1">
      <c r="A71" s="1" t="s">
        <v>89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5089213963</v>
      </c>
      <c r="F71" s="2">
        <f t="shared" si="9"/>
        <v>5636063291</v>
      </c>
      <c r="G71" s="2">
        <f t="shared" si="9"/>
        <v>5636063291</v>
      </c>
      <c r="H71" s="2">
        <f t="shared" si="9"/>
        <v>2541533536</v>
      </c>
      <c r="I71" s="2">
        <f t="shared" si="9"/>
        <v>6942401084</v>
      </c>
      <c r="J71" s="2">
        <f t="shared" si="9"/>
        <v>7237410415</v>
      </c>
      <c r="K71" s="2">
        <f t="shared" si="9"/>
        <v>7763437642</v>
      </c>
    </row>
    <row r="72" spans="1:11" ht="12.75" hidden="1">
      <c r="A72" s="1" t="s">
        <v>90</v>
      </c>
      <c r="B72" s="2">
        <f>+B77</f>
        <v>5336882917</v>
      </c>
      <c r="C72" s="2">
        <f aca="true" t="shared" si="10" ref="C72:K72">+C77</f>
        <v>5693921466</v>
      </c>
      <c r="D72" s="2">
        <f t="shared" si="10"/>
        <v>6052972647</v>
      </c>
      <c r="E72" s="2">
        <f t="shared" si="10"/>
        <v>6208656190</v>
      </c>
      <c r="F72" s="2">
        <f t="shared" si="10"/>
        <v>5975980983</v>
      </c>
      <c r="G72" s="2">
        <f t="shared" si="10"/>
        <v>5975980983</v>
      </c>
      <c r="H72" s="2">
        <f t="shared" si="10"/>
        <v>5837359195</v>
      </c>
      <c r="I72" s="2">
        <f t="shared" si="10"/>
        <v>6881491326</v>
      </c>
      <c r="J72" s="2">
        <f t="shared" si="10"/>
        <v>7056168152</v>
      </c>
      <c r="K72" s="2">
        <f t="shared" si="10"/>
        <v>7495616109</v>
      </c>
    </row>
    <row r="73" spans="1:11" ht="12.75" hidden="1">
      <c r="A73" s="1" t="s">
        <v>91</v>
      </c>
      <c r="B73" s="2">
        <f>+B74</f>
        <v>1383138451.5</v>
      </c>
      <c r="C73" s="2">
        <f aca="true" t="shared" si="11" ref="C73:K73">+(C78+C80+C81+C82)-(B78+B80+B81+B82)</f>
        <v>359771495</v>
      </c>
      <c r="D73" s="2">
        <f t="shared" si="11"/>
        <v>715131019</v>
      </c>
      <c r="E73" s="2">
        <f t="shared" si="11"/>
        <v>-5069711196</v>
      </c>
      <c r="F73" s="2">
        <f>+(F78+F80+F81+F82)-(D78+D80+D81+D82)</f>
        <v>-5069711196</v>
      </c>
      <c r="G73" s="2">
        <f>+(G78+G80+G81+G82)-(D78+D80+D81+D82)</f>
        <v>-5069711196</v>
      </c>
      <c r="H73" s="2">
        <f>+(H78+H80+H81+H82)-(D78+D80+D81+D82)</f>
        <v>522783968</v>
      </c>
      <c r="I73" s="2">
        <f>+(I78+I80+I81+I82)-(E78+E80+E81+E82)</f>
        <v>744973872</v>
      </c>
      <c r="J73" s="2">
        <f t="shared" si="11"/>
        <v>22898950</v>
      </c>
      <c r="K73" s="2">
        <f t="shared" si="11"/>
        <v>25961326</v>
      </c>
    </row>
    <row r="74" spans="1:11" ht="12.75" hidden="1">
      <c r="A74" s="1" t="s">
        <v>92</v>
      </c>
      <c r="B74" s="2">
        <f>+TREND(C74:E74)</f>
        <v>1383138451.5</v>
      </c>
      <c r="C74" s="2">
        <f>+C73</f>
        <v>359771495</v>
      </c>
      <c r="D74" s="2">
        <f aca="true" t="shared" si="12" ref="D74:K74">+D73</f>
        <v>715131019</v>
      </c>
      <c r="E74" s="2">
        <f t="shared" si="12"/>
        <v>-5069711196</v>
      </c>
      <c r="F74" s="2">
        <f t="shared" si="12"/>
        <v>-5069711196</v>
      </c>
      <c r="G74" s="2">
        <f t="shared" si="12"/>
        <v>-5069711196</v>
      </c>
      <c r="H74" s="2">
        <f t="shared" si="12"/>
        <v>522783968</v>
      </c>
      <c r="I74" s="2">
        <f t="shared" si="12"/>
        <v>744973872</v>
      </c>
      <c r="J74" s="2">
        <f t="shared" si="12"/>
        <v>22898950</v>
      </c>
      <c r="K74" s="2">
        <f t="shared" si="12"/>
        <v>25961326</v>
      </c>
    </row>
    <row r="75" spans="1:11" ht="12.75" hidden="1">
      <c r="A75" s="1" t="s">
        <v>93</v>
      </c>
      <c r="B75" s="2">
        <f>+B84-(((B80+B81+B78)*B70)-B79)</f>
        <v>7569263912</v>
      </c>
      <c r="C75" s="2">
        <f aca="true" t="shared" si="13" ref="C75:K75">+C84-(((C80+C81+C78)*C70)-C79)</f>
        <v>15143200827</v>
      </c>
      <c r="D75" s="2">
        <f t="shared" si="13"/>
        <v>16804397748</v>
      </c>
      <c r="E75" s="2">
        <f t="shared" si="13"/>
        <v>1405187781.4976194</v>
      </c>
      <c r="F75" s="2">
        <f t="shared" si="13"/>
        <v>1111225225.0142422</v>
      </c>
      <c r="G75" s="2">
        <f t="shared" si="13"/>
        <v>1111225225.0142422</v>
      </c>
      <c r="H75" s="2">
        <f t="shared" si="13"/>
        <v>16405807869.53472</v>
      </c>
      <c r="I75" s="2">
        <f t="shared" si="13"/>
        <v>-1333091966.6136317</v>
      </c>
      <c r="J75" s="2">
        <f t="shared" si="13"/>
        <v>-1512273641.74511</v>
      </c>
      <c r="K75" s="2">
        <f t="shared" si="13"/>
        <v>-1695343483.7031274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5336882917</v>
      </c>
      <c r="C77" s="3">
        <v>5693921466</v>
      </c>
      <c r="D77" s="3">
        <v>6052972647</v>
      </c>
      <c r="E77" s="3">
        <v>6208656190</v>
      </c>
      <c r="F77" s="3">
        <v>5975980983</v>
      </c>
      <c r="G77" s="3">
        <v>5975980983</v>
      </c>
      <c r="H77" s="3">
        <v>5837359195</v>
      </c>
      <c r="I77" s="3">
        <v>6881491326</v>
      </c>
      <c r="J77" s="3">
        <v>7056168152</v>
      </c>
      <c r="K77" s="3">
        <v>7495616109</v>
      </c>
    </row>
    <row r="78" spans="1:11" ht="12.75" hidden="1">
      <c r="A78" s="1" t="s">
        <v>66</v>
      </c>
      <c r="B78" s="3">
        <v>1141676963</v>
      </c>
      <c r="C78" s="3">
        <v>867121578</v>
      </c>
      <c r="D78" s="3">
        <v>860424566</v>
      </c>
      <c r="E78" s="3">
        <v>4070000</v>
      </c>
      <c r="F78" s="3">
        <v>4070000</v>
      </c>
      <c r="G78" s="3">
        <v>4070000</v>
      </c>
      <c r="H78" s="3">
        <v>980432984</v>
      </c>
      <c r="I78" s="3">
        <v>454892</v>
      </c>
      <c r="J78" s="3">
        <v>179422</v>
      </c>
      <c r="K78" s="3">
        <v>0</v>
      </c>
    </row>
    <row r="79" spans="1:11" ht="12.75" hidden="1">
      <c r="A79" s="1" t="s">
        <v>67</v>
      </c>
      <c r="B79" s="3">
        <v>4435094035</v>
      </c>
      <c r="C79" s="3">
        <v>6905268967</v>
      </c>
      <c r="D79" s="3">
        <v>7346292392</v>
      </c>
      <c r="E79" s="3">
        <v>1571484593</v>
      </c>
      <c r="F79" s="3">
        <v>1571484593</v>
      </c>
      <c r="G79" s="3">
        <v>1571484593</v>
      </c>
      <c r="H79" s="3">
        <v>8763028262</v>
      </c>
      <c r="I79" s="3">
        <v>1501797928</v>
      </c>
      <c r="J79" s="3">
        <v>1379705408</v>
      </c>
      <c r="K79" s="3">
        <v>1240804795</v>
      </c>
    </row>
    <row r="80" spans="1:11" ht="12.75" hidden="1">
      <c r="A80" s="1" t="s">
        <v>68</v>
      </c>
      <c r="B80" s="3">
        <v>1607588769</v>
      </c>
      <c r="C80" s="3">
        <v>2385706220</v>
      </c>
      <c r="D80" s="3">
        <v>2746811709</v>
      </c>
      <c r="E80" s="3">
        <v>2249620183</v>
      </c>
      <c r="F80" s="3">
        <v>2249620183</v>
      </c>
      <c r="G80" s="3">
        <v>2249620183</v>
      </c>
      <c r="H80" s="3">
        <v>2812001033</v>
      </c>
      <c r="I80" s="3">
        <v>2944945533</v>
      </c>
      <c r="J80" s="3">
        <v>2944945532</v>
      </c>
      <c r="K80" s="3">
        <v>2944945535</v>
      </c>
    </row>
    <row r="81" spans="1:11" ht="12.75" hidden="1">
      <c r="A81" s="1" t="s">
        <v>69</v>
      </c>
      <c r="B81" s="3">
        <v>2617826419</v>
      </c>
      <c r="C81" s="3">
        <v>2701470689</v>
      </c>
      <c r="D81" s="3">
        <v>3061357107</v>
      </c>
      <c r="E81" s="3">
        <v>128062000</v>
      </c>
      <c r="F81" s="3">
        <v>128062000</v>
      </c>
      <c r="G81" s="3">
        <v>128062000</v>
      </c>
      <c r="H81" s="3">
        <v>3405143333</v>
      </c>
      <c r="I81" s="3">
        <v>181050160</v>
      </c>
      <c r="J81" s="3">
        <v>204224580</v>
      </c>
      <c r="K81" s="3">
        <v>230365326</v>
      </c>
    </row>
    <row r="82" spans="1:11" ht="12.75" hidden="1">
      <c r="A82" s="1" t="s">
        <v>70</v>
      </c>
      <c r="B82" s="3">
        <v>1009468714</v>
      </c>
      <c r="C82" s="3">
        <v>782033873</v>
      </c>
      <c r="D82" s="3">
        <v>782869997</v>
      </c>
      <c r="E82" s="3">
        <v>0</v>
      </c>
      <c r="F82" s="3">
        <v>0</v>
      </c>
      <c r="G82" s="3">
        <v>0</v>
      </c>
      <c r="H82" s="3">
        <v>776669997</v>
      </c>
      <c r="I82" s="3">
        <v>275470</v>
      </c>
      <c r="J82" s="3">
        <v>275471</v>
      </c>
      <c r="K82" s="3">
        <v>275470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5089213963</v>
      </c>
      <c r="F83" s="3">
        <v>5636063291</v>
      </c>
      <c r="G83" s="3">
        <v>5636063291</v>
      </c>
      <c r="H83" s="3">
        <v>2541533536</v>
      </c>
      <c r="I83" s="3">
        <v>6942401084</v>
      </c>
      <c r="J83" s="3">
        <v>7237410415</v>
      </c>
      <c r="K83" s="3">
        <v>7763437642</v>
      </c>
    </row>
    <row r="84" spans="1:11" ht="12.75" hidden="1">
      <c r="A84" s="1" t="s">
        <v>72</v>
      </c>
      <c r="B84" s="3">
        <v>3134169877</v>
      </c>
      <c r="C84" s="3">
        <v>8237931860</v>
      </c>
      <c r="D84" s="3">
        <v>9458105356</v>
      </c>
      <c r="E84" s="3">
        <v>1786017199</v>
      </c>
      <c r="F84" s="3">
        <v>1786017199</v>
      </c>
      <c r="G84" s="3">
        <v>1786017199</v>
      </c>
      <c r="H84" s="3">
        <v>10776539858</v>
      </c>
      <c r="I84" s="3">
        <v>319233667</v>
      </c>
      <c r="J84" s="3">
        <v>338263573</v>
      </c>
      <c r="K84" s="3">
        <v>352617782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5200065020</v>
      </c>
      <c r="C5" s="6">
        <v>5395430740</v>
      </c>
      <c r="D5" s="23">
        <v>5668546860</v>
      </c>
      <c r="E5" s="24">
        <v>6140478219</v>
      </c>
      <c r="F5" s="6">
        <v>5950478219</v>
      </c>
      <c r="G5" s="25">
        <v>5950478219</v>
      </c>
      <c r="H5" s="26">
        <v>5930151295</v>
      </c>
      <c r="I5" s="24">
        <v>6681352036</v>
      </c>
      <c r="J5" s="6">
        <v>6961968825</v>
      </c>
      <c r="K5" s="25">
        <v>7268295459</v>
      </c>
    </row>
    <row r="6" spans="1:11" ht="13.5">
      <c r="A6" s="22" t="s">
        <v>18</v>
      </c>
      <c r="B6" s="6">
        <v>18403952607</v>
      </c>
      <c r="C6" s="6">
        <v>20586159248</v>
      </c>
      <c r="D6" s="23">
        <v>22385904793</v>
      </c>
      <c r="E6" s="24">
        <v>25954543149</v>
      </c>
      <c r="F6" s="6">
        <v>25777967736</v>
      </c>
      <c r="G6" s="25">
        <v>25777967736</v>
      </c>
      <c r="H6" s="26">
        <v>23093845761</v>
      </c>
      <c r="I6" s="24">
        <v>26557357613</v>
      </c>
      <c r="J6" s="6">
        <v>28900599404</v>
      </c>
      <c r="K6" s="25">
        <v>31450297841</v>
      </c>
    </row>
    <row r="7" spans="1:11" ht="13.5">
      <c r="A7" s="22" t="s">
        <v>19</v>
      </c>
      <c r="B7" s="6">
        <v>620078905</v>
      </c>
      <c r="C7" s="6">
        <v>397623451</v>
      </c>
      <c r="D7" s="23">
        <v>310424576</v>
      </c>
      <c r="E7" s="24">
        <v>233777555</v>
      </c>
      <c r="F7" s="6">
        <v>215047555</v>
      </c>
      <c r="G7" s="25">
        <v>215047555</v>
      </c>
      <c r="H7" s="26">
        <v>175937268</v>
      </c>
      <c r="I7" s="24">
        <v>185001853</v>
      </c>
      <c r="J7" s="6">
        <v>185017525</v>
      </c>
      <c r="K7" s="25">
        <v>185047685</v>
      </c>
    </row>
    <row r="8" spans="1:11" ht="13.5">
      <c r="A8" s="22" t="s">
        <v>20</v>
      </c>
      <c r="B8" s="6">
        <v>3732208176</v>
      </c>
      <c r="C8" s="6">
        <v>4012552291</v>
      </c>
      <c r="D8" s="23">
        <v>4745699121</v>
      </c>
      <c r="E8" s="24">
        <v>4864636645</v>
      </c>
      <c r="F8" s="6">
        <v>5564220579</v>
      </c>
      <c r="G8" s="25">
        <v>5564220579</v>
      </c>
      <c r="H8" s="26">
        <v>5221516042</v>
      </c>
      <c r="I8" s="24">
        <v>4952925426</v>
      </c>
      <c r="J8" s="6">
        <v>5273290955</v>
      </c>
      <c r="K8" s="25">
        <v>5443839474</v>
      </c>
    </row>
    <row r="9" spans="1:11" ht="13.5">
      <c r="A9" s="22" t="s">
        <v>21</v>
      </c>
      <c r="B9" s="6">
        <v>3583383686</v>
      </c>
      <c r="C9" s="6">
        <v>3655838356</v>
      </c>
      <c r="D9" s="23">
        <v>3677556811</v>
      </c>
      <c r="E9" s="24">
        <v>4436023566</v>
      </c>
      <c r="F9" s="6">
        <v>4380342521</v>
      </c>
      <c r="G9" s="25">
        <v>4380342521</v>
      </c>
      <c r="H9" s="26">
        <v>2996419903</v>
      </c>
      <c r="I9" s="24">
        <v>4558987526</v>
      </c>
      <c r="J9" s="6">
        <v>4776714873</v>
      </c>
      <c r="K9" s="25">
        <v>4925627839</v>
      </c>
    </row>
    <row r="10" spans="1:11" ht="25.5">
      <c r="A10" s="27" t="s">
        <v>82</v>
      </c>
      <c r="B10" s="28">
        <f>SUM(B5:B9)</f>
        <v>31539688394</v>
      </c>
      <c r="C10" s="29">
        <f aca="true" t="shared" si="0" ref="C10:K10">SUM(C5:C9)</f>
        <v>34047604086</v>
      </c>
      <c r="D10" s="30">
        <f t="shared" si="0"/>
        <v>36788132161</v>
      </c>
      <c r="E10" s="28">
        <f t="shared" si="0"/>
        <v>41629459134</v>
      </c>
      <c r="F10" s="29">
        <f t="shared" si="0"/>
        <v>41888056610</v>
      </c>
      <c r="G10" s="31">
        <f t="shared" si="0"/>
        <v>41888056610</v>
      </c>
      <c r="H10" s="32">
        <f t="shared" si="0"/>
        <v>37417870269</v>
      </c>
      <c r="I10" s="28">
        <f t="shared" si="0"/>
        <v>42935624454</v>
      </c>
      <c r="J10" s="29">
        <f t="shared" si="0"/>
        <v>46097591582</v>
      </c>
      <c r="K10" s="31">
        <f t="shared" si="0"/>
        <v>49273108298</v>
      </c>
    </row>
    <row r="11" spans="1:11" ht="13.5">
      <c r="A11" s="22" t="s">
        <v>22</v>
      </c>
      <c r="B11" s="6">
        <v>7417447209</v>
      </c>
      <c r="C11" s="6">
        <v>8457489930</v>
      </c>
      <c r="D11" s="23">
        <v>9386679608</v>
      </c>
      <c r="E11" s="24">
        <v>9754167674</v>
      </c>
      <c r="F11" s="6">
        <v>9876050802</v>
      </c>
      <c r="G11" s="25">
        <v>9876050802</v>
      </c>
      <c r="H11" s="26">
        <v>9383005698</v>
      </c>
      <c r="I11" s="24">
        <v>10261652212</v>
      </c>
      <c r="J11" s="6">
        <v>11109632676</v>
      </c>
      <c r="K11" s="25">
        <v>11777798128</v>
      </c>
    </row>
    <row r="12" spans="1:11" ht="13.5">
      <c r="A12" s="22" t="s">
        <v>23</v>
      </c>
      <c r="B12" s="6">
        <v>132699898</v>
      </c>
      <c r="C12" s="6">
        <v>137935967</v>
      </c>
      <c r="D12" s="23">
        <v>141224611</v>
      </c>
      <c r="E12" s="24">
        <v>142795066</v>
      </c>
      <c r="F12" s="6">
        <v>142795066</v>
      </c>
      <c r="G12" s="25">
        <v>142795066</v>
      </c>
      <c r="H12" s="26">
        <v>141428998</v>
      </c>
      <c r="I12" s="24">
        <v>155879152</v>
      </c>
      <c r="J12" s="6">
        <v>162426077</v>
      </c>
      <c r="K12" s="25">
        <v>169572820</v>
      </c>
    </row>
    <row r="13" spans="1:11" ht="13.5">
      <c r="A13" s="22" t="s">
        <v>83</v>
      </c>
      <c r="B13" s="6">
        <v>2478457635</v>
      </c>
      <c r="C13" s="6">
        <v>2587550589</v>
      </c>
      <c r="D13" s="23">
        <v>2714343550</v>
      </c>
      <c r="E13" s="24">
        <v>2354666981</v>
      </c>
      <c r="F13" s="6">
        <v>2725499998</v>
      </c>
      <c r="G13" s="25">
        <v>2725499998</v>
      </c>
      <c r="H13" s="26">
        <v>2716684526</v>
      </c>
      <c r="I13" s="24">
        <v>2505909100</v>
      </c>
      <c r="J13" s="6">
        <v>2613223403</v>
      </c>
      <c r="K13" s="25">
        <v>2725164310</v>
      </c>
    </row>
    <row r="14" spans="1:11" ht="13.5">
      <c r="A14" s="22" t="s">
        <v>24</v>
      </c>
      <c r="B14" s="6">
        <v>983369676</v>
      </c>
      <c r="C14" s="6">
        <v>945376907</v>
      </c>
      <c r="D14" s="23">
        <v>1232555023</v>
      </c>
      <c r="E14" s="24">
        <v>1128804896</v>
      </c>
      <c r="F14" s="6">
        <v>1216580276</v>
      </c>
      <c r="G14" s="25">
        <v>1216580276</v>
      </c>
      <c r="H14" s="26">
        <v>1159903240</v>
      </c>
      <c r="I14" s="24">
        <v>1176609784</v>
      </c>
      <c r="J14" s="6">
        <v>1227462462</v>
      </c>
      <c r="K14" s="25">
        <v>1282896653</v>
      </c>
    </row>
    <row r="15" spans="1:11" ht="13.5">
      <c r="A15" s="22" t="s">
        <v>84</v>
      </c>
      <c r="B15" s="6">
        <v>14341920103</v>
      </c>
      <c r="C15" s="6">
        <v>15272238602</v>
      </c>
      <c r="D15" s="23">
        <v>17091994575</v>
      </c>
      <c r="E15" s="24">
        <v>18939618236</v>
      </c>
      <c r="F15" s="6">
        <v>17785489254</v>
      </c>
      <c r="G15" s="25">
        <v>17785489254</v>
      </c>
      <c r="H15" s="26">
        <v>17090438017</v>
      </c>
      <c r="I15" s="24">
        <v>19071845945</v>
      </c>
      <c r="J15" s="6">
        <v>20680237375</v>
      </c>
      <c r="K15" s="25">
        <v>22328507438</v>
      </c>
    </row>
    <row r="16" spans="1:11" ht="13.5">
      <c r="A16" s="22" t="s">
        <v>20</v>
      </c>
      <c r="B16" s="6">
        <v>972950805</v>
      </c>
      <c r="C16" s="6">
        <v>1038317340</v>
      </c>
      <c r="D16" s="23">
        <v>608916647</v>
      </c>
      <c r="E16" s="24">
        <v>676942794</v>
      </c>
      <c r="F16" s="6">
        <v>486906890</v>
      </c>
      <c r="G16" s="25">
        <v>486906890</v>
      </c>
      <c r="H16" s="26">
        <v>472885752</v>
      </c>
      <c r="I16" s="24">
        <v>627141790</v>
      </c>
      <c r="J16" s="6">
        <v>678041790</v>
      </c>
      <c r="K16" s="25">
        <v>729180990</v>
      </c>
    </row>
    <row r="17" spans="1:11" ht="13.5">
      <c r="A17" s="22" t="s">
        <v>25</v>
      </c>
      <c r="B17" s="6">
        <v>6548714331</v>
      </c>
      <c r="C17" s="6">
        <v>9598204294</v>
      </c>
      <c r="D17" s="23">
        <v>9259459981</v>
      </c>
      <c r="E17" s="24">
        <v>8758978352</v>
      </c>
      <c r="F17" s="6">
        <v>9659122407</v>
      </c>
      <c r="G17" s="25">
        <v>9659122407</v>
      </c>
      <c r="H17" s="26">
        <v>9215976356</v>
      </c>
      <c r="I17" s="24">
        <v>8876586471</v>
      </c>
      <c r="J17" s="6">
        <v>9355647799</v>
      </c>
      <c r="K17" s="25">
        <v>9977147479</v>
      </c>
    </row>
    <row r="18" spans="1:11" ht="13.5">
      <c r="A18" s="33" t="s">
        <v>26</v>
      </c>
      <c r="B18" s="34">
        <f>SUM(B11:B17)</f>
        <v>32875559657</v>
      </c>
      <c r="C18" s="35">
        <f aca="true" t="shared" si="1" ref="C18:K18">SUM(C11:C17)</f>
        <v>38037113629</v>
      </c>
      <c r="D18" s="36">
        <f t="shared" si="1"/>
        <v>40435173995</v>
      </c>
      <c r="E18" s="34">
        <f t="shared" si="1"/>
        <v>41755973999</v>
      </c>
      <c r="F18" s="35">
        <f t="shared" si="1"/>
        <v>41892444693</v>
      </c>
      <c r="G18" s="37">
        <f t="shared" si="1"/>
        <v>41892444693</v>
      </c>
      <c r="H18" s="38">
        <f t="shared" si="1"/>
        <v>40180322587</v>
      </c>
      <c r="I18" s="34">
        <f t="shared" si="1"/>
        <v>42675624454</v>
      </c>
      <c r="J18" s="35">
        <f t="shared" si="1"/>
        <v>45826671582</v>
      </c>
      <c r="K18" s="37">
        <f t="shared" si="1"/>
        <v>48990267818</v>
      </c>
    </row>
    <row r="19" spans="1:11" ht="13.5">
      <c r="A19" s="33" t="s">
        <v>27</v>
      </c>
      <c r="B19" s="39">
        <f>+B10-B18</f>
        <v>-1335871263</v>
      </c>
      <c r="C19" s="40">
        <f aca="true" t="shared" si="2" ref="C19:K19">+C10-C18</f>
        <v>-3989509543</v>
      </c>
      <c r="D19" s="41">
        <f t="shared" si="2"/>
        <v>-3647041834</v>
      </c>
      <c r="E19" s="39">
        <f t="shared" si="2"/>
        <v>-126514865</v>
      </c>
      <c r="F19" s="40">
        <f t="shared" si="2"/>
        <v>-4388083</v>
      </c>
      <c r="G19" s="42">
        <f t="shared" si="2"/>
        <v>-4388083</v>
      </c>
      <c r="H19" s="43">
        <f t="shared" si="2"/>
        <v>-2762452318</v>
      </c>
      <c r="I19" s="39">
        <f t="shared" si="2"/>
        <v>260000000</v>
      </c>
      <c r="J19" s="40">
        <f t="shared" si="2"/>
        <v>270920000</v>
      </c>
      <c r="K19" s="42">
        <f t="shared" si="2"/>
        <v>282840480</v>
      </c>
    </row>
    <row r="20" spans="1:11" ht="25.5">
      <c r="A20" s="44" t="s">
        <v>28</v>
      </c>
      <c r="B20" s="45">
        <v>2001282667</v>
      </c>
      <c r="C20" s="46">
        <v>2053380874</v>
      </c>
      <c r="D20" s="47">
        <v>2004625022</v>
      </c>
      <c r="E20" s="45">
        <v>2240665239</v>
      </c>
      <c r="F20" s="46">
        <v>2430605313</v>
      </c>
      <c r="G20" s="48">
        <v>2430605313</v>
      </c>
      <c r="H20" s="49">
        <v>1839223176</v>
      </c>
      <c r="I20" s="45">
        <v>2147384476</v>
      </c>
      <c r="J20" s="46">
        <v>2199374445</v>
      </c>
      <c r="K20" s="48">
        <v>2248629346</v>
      </c>
    </row>
    <row r="21" spans="1:11" ht="63.75">
      <c r="A21" s="50" t="s">
        <v>85</v>
      </c>
      <c r="B21" s="51">
        <v>992262594</v>
      </c>
      <c r="C21" s="52">
        <v>1144369927</v>
      </c>
      <c r="D21" s="53">
        <v>1388834262</v>
      </c>
      <c r="E21" s="51">
        <v>315678265</v>
      </c>
      <c r="F21" s="52">
        <v>184711512</v>
      </c>
      <c r="G21" s="54">
        <v>184711512</v>
      </c>
      <c r="H21" s="55">
        <v>1108236783</v>
      </c>
      <c r="I21" s="51">
        <v>187100000</v>
      </c>
      <c r="J21" s="52">
        <v>221200000</v>
      </c>
      <c r="K21" s="54">
        <v>254000000</v>
      </c>
    </row>
    <row r="22" spans="1:11" ht="25.5">
      <c r="A22" s="56" t="s">
        <v>86</v>
      </c>
      <c r="B22" s="57">
        <f>SUM(B19:B21)</f>
        <v>1657673998</v>
      </c>
      <c r="C22" s="58">
        <f aca="true" t="shared" si="3" ref="C22:K22">SUM(C19:C21)</f>
        <v>-791758742</v>
      </c>
      <c r="D22" s="59">
        <f t="shared" si="3"/>
        <v>-253582550</v>
      </c>
      <c r="E22" s="57">
        <f t="shared" si="3"/>
        <v>2429828639</v>
      </c>
      <c r="F22" s="58">
        <f t="shared" si="3"/>
        <v>2610928742</v>
      </c>
      <c r="G22" s="60">
        <f t="shared" si="3"/>
        <v>2610928742</v>
      </c>
      <c r="H22" s="61">
        <f t="shared" si="3"/>
        <v>185007641</v>
      </c>
      <c r="I22" s="57">
        <f t="shared" si="3"/>
        <v>2594484476</v>
      </c>
      <c r="J22" s="58">
        <f t="shared" si="3"/>
        <v>2691494445</v>
      </c>
      <c r="K22" s="60">
        <f t="shared" si="3"/>
        <v>2785469826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1657673998</v>
      </c>
      <c r="C24" s="40">
        <f aca="true" t="shared" si="4" ref="C24:K24">SUM(C22:C23)</f>
        <v>-791758742</v>
      </c>
      <c r="D24" s="41">
        <f t="shared" si="4"/>
        <v>-253582550</v>
      </c>
      <c r="E24" s="39">
        <f t="shared" si="4"/>
        <v>2429828639</v>
      </c>
      <c r="F24" s="40">
        <f t="shared" si="4"/>
        <v>2610928742</v>
      </c>
      <c r="G24" s="42">
        <f t="shared" si="4"/>
        <v>2610928742</v>
      </c>
      <c r="H24" s="43">
        <f t="shared" si="4"/>
        <v>185007641</v>
      </c>
      <c r="I24" s="39">
        <f t="shared" si="4"/>
        <v>2594484476</v>
      </c>
      <c r="J24" s="40">
        <f t="shared" si="4"/>
        <v>2691494445</v>
      </c>
      <c r="K24" s="42">
        <f t="shared" si="4"/>
        <v>2785469826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5739628466</v>
      </c>
      <c r="C27" s="7">
        <v>6150861395</v>
      </c>
      <c r="D27" s="69">
        <v>5068571805</v>
      </c>
      <c r="E27" s="70">
        <v>4929977645</v>
      </c>
      <c r="F27" s="7">
        <v>4595489681</v>
      </c>
      <c r="G27" s="71">
        <v>4595489681</v>
      </c>
      <c r="H27" s="72">
        <v>4120255468</v>
      </c>
      <c r="I27" s="70">
        <v>4081635584</v>
      </c>
      <c r="J27" s="7">
        <v>4037864173</v>
      </c>
      <c r="K27" s="71">
        <v>4110834535</v>
      </c>
    </row>
    <row r="28" spans="1:11" ht="13.5">
      <c r="A28" s="73" t="s">
        <v>33</v>
      </c>
      <c r="B28" s="6">
        <v>2003877249</v>
      </c>
      <c r="C28" s="6">
        <v>2042093804</v>
      </c>
      <c r="D28" s="23">
        <v>2008752364</v>
      </c>
      <c r="E28" s="24">
        <v>2240665239</v>
      </c>
      <c r="F28" s="6">
        <v>2430605313</v>
      </c>
      <c r="G28" s="25">
        <v>2430605313</v>
      </c>
      <c r="H28" s="26">
        <v>0</v>
      </c>
      <c r="I28" s="24">
        <v>2147384476</v>
      </c>
      <c r="J28" s="6">
        <v>2199374445</v>
      </c>
      <c r="K28" s="25">
        <v>2248629346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2873286170</v>
      </c>
      <c r="C30" s="6">
        <v>2996590608</v>
      </c>
      <c r="D30" s="23">
        <v>2262082036</v>
      </c>
      <c r="E30" s="24">
        <v>1976039247</v>
      </c>
      <c r="F30" s="6">
        <v>1712992625</v>
      </c>
      <c r="G30" s="25">
        <v>1712992625</v>
      </c>
      <c r="H30" s="26">
        <v>0</v>
      </c>
      <c r="I30" s="24">
        <v>1496613309</v>
      </c>
      <c r="J30" s="6">
        <v>1342596355</v>
      </c>
      <c r="K30" s="25">
        <v>1311097133</v>
      </c>
    </row>
    <row r="31" spans="1:11" ht="13.5">
      <c r="A31" s="22" t="s">
        <v>35</v>
      </c>
      <c r="B31" s="6">
        <v>0</v>
      </c>
      <c r="C31" s="6">
        <v>934134779</v>
      </c>
      <c r="D31" s="23">
        <v>797460557</v>
      </c>
      <c r="E31" s="24">
        <v>713273159</v>
      </c>
      <c r="F31" s="6">
        <v>451891743</v>
      </c>
      <c r="G31" s="25">
        <v>451891743</v>
      </c>
      <c r="H31" s="26">
        <v>0</v>
      </c>
      <c r="I31" s="24">
        <v>437637799</v>
      </c>
      <c r="J31" s="6">
        <v>495893373</v>
      </c>
      <c r="K31" s="25">
        <v>551108056</v>
      </c>
    </row>
    <row r="32" spans="1:11" ht="13.5">
      <c r="A32" s="33" t="s">
        <v>36</v>
      </c>
      <c r="B32" s="7">
        <f>SUM(B28:B31)</f>
        <v>4877163419</v>
      </c>
      <c r="C32" s="7">
        <f aca="true" t="shared" si="5" ref="C32:K32">SUM(C28:C31)</f>
        <v>5972819191</v>
      </c>
      <c r="D32" s="69">
        <f t="shared" si="5"/>
        <v>5068294957</v>
      </c>
      <c r="E32" s="70">
        <f t="shared" si="5"/>
        <v>4929977645</v>
      </c>
      <c r="F32" s="7">
        <f t="shared" si="5"/>
        <v>4595489681</v>
      </c>
      <c r="G32" s="71">
        <f t="shared" si="5"/>
        <v>4595489681</v>
      </c>
      <c r="H32" s="72">
        <f t="shared" si="5"/>
        <v>0</v>
      </c>
      <c r="I32" s="70">
        <f t="shared" si="5"/>
        <v>4081635584</v>
      </c>
      <c r="J32" s="7">
        <f t="shared" si="5"/>
        <v>4037864173</v>
      </c>
      <c r="K32" s="71">
        <f t="shared" si="5"/>
        <v>4110834535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11433912998</v>
      </c>
      <c r="C35" s="6">
        <v>10923492345</v>
      </c>
      <c r="D35" s="23">
        <v>10367344929</v>
      </c>
      <c r="E35" s="24">
        <v>11816392116</v>
      </c>
      <c r="F35" s="6">
        <v>11823779647</v>
      </c>
      <c r="G35" s="25">
        <v>11823779647</v>
      </c>
      <c r="H35" s="26">
        <v>13500534255</v>
      </c>
      <c r="I35" s="24">
        <v>7731062626</v>
      </c>
      <c r="J35" s="6">
        <v>8431306082</v>
      </c>
      <c r="K35" s="25">
        <v>11037083616</v>
      </c>
    </row>
    <row r="36" spans="1:11" ht="13.5">
      <c r="A36" s="22" t="s">
        <v>39</v>
      </c>
      <c r="B36" s="6">
        <v>58301363323</v>
      </c>
      <c r="C36" s="6">
        <v>61125556074</v>
      </c>
      <c r="D36" s="23">
        <v>63896222451</v>
      </c>
      <c r="E36" s="24">
        <v>70204639128</v>
      </c>
      <c r="F36" s="6">
        <v>69870151164</v>
      </c>
      <c r="G36" s="25">
        <v>69870151164</v>
      </c>
      <c r="H36" s="26">
        <v>63691436871</v>
      </c>
      <c r="I36" s="24">
        <v>73857744267</v>
      </c>
      <c r="J36" s="6">
        <v>75757188702</v>
      </c>
      <c r="K36" s="25">
        <v>74393902726</v>
      </c>
    </row>
    <row r="37" spans="1:11" ht="13.5">
      <c r="A37" s="22" t="s">
        <v>40</v>
      </c>
      <c r="B37" s="6">
        <v>12131203557</v>
      </c>
      <c r="C37" s="6">
        <v>12933920444</v>
      </c>
      <c r="D37" s="23">
        <v>14116417329</v>
      </c>
      <c r="E37" s="24">
        <v>12876678000</v>
      </c>
      <c r="F37" s="6">
        <v>12880976105</v>
      </c>
      <c r="G37" s="25">
        <v>12880976105</v>
      </c>
      <c r="H37" s="26">
        <v>17241774255</v>
      </c>
      <c r="I37" s="24">
        <v>4470293323</v>
      </c>
      <c r="J37" s="6">
        <v>4713334094</v>
      </c>
      <c r="K37" s="25">
        <v>4433009654</v>
      </c>
    </row>
    <row r="38" spans="1:11" ht="13.5">
      <c r="A38" s="22" t="s">
        <v>41</v>
      </c>
      <c r="B38" s="6">
        <v>6605868136</v>
      </c>
      <c r="C38" s="6">
        <v>9133744096</v>
      </c>
      <c r="D38" s="23">
        <v>10585859371</v>
      </c>
      <c r="E38" s="24">
        <v>13063547290</v>
      </c>
      <c r="F38" s="6">
        <v>13063547290</v>
      </c>
      <c r="G38" s="25">
        <v>13063547290</v>
      </c>
      <c r="H38" s="26">
        <v>10348435186</v>
      </c>
      <c r="I38" s="24">
        <v>11014045456</v>
      </c>
      <c r="J38" s="6">
        <v>13890523515</v>
      </c>
      <c r="K38" s="25">
        <v>17211509569</v>
      </c>
    </row>
    <row r="39" spans="1:11" ht="13.5">
      <c r="A39" s="22" t="s">
        <v>42</v>
      </c>
      <c r="B39" s="6">
        <v>49381968256</v>
      </c>
      <c r="C39" s="6">
        <v>49981383899</v>
      </c>
      <c r="D39" s="23">
        <v>49556645194</v>
      </c>
      <c r="E39" s="24">
        <v>56080805954</v>
      </c>
      <c r="F39" s="6">
        <v>55569307313</v>
      </c>
      <c r="G39" s="25">
        <v>55569307313</v>
      </c>
      <c r="H39" s="26">
        <v>49601761549</v>
      </c>
      <c r="I39" s="24">
        <v>66104468114</v>
      </c>
      <c r="J39" s="6">
        <v>65584637175</v>
      </c>
      <c r="K39" s="25">
        <v>63861319400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49311722026</v>
      </c>
      <c r="F42" s="6">
        <v>49472480659</v>
      </c>
      <c r="G42" s="25">
        <v>49472480659</v>
      </c>
      <c r="H42" s="26">
        <v>268724181</v>
      </c>
      <c r="I42" s="24">
        <v>-2753301556</v>
      </c>
      <c r="J42" s="6">
        <v>7265623706</v>
      </c>
      <c r="K42" s="25">
        <v>12399424958</v>
      </c>
    </row>
    <row r="43" spans="1:11" ht="13.5">
      <c r="A43" s="22" t="s">
        <v>45</v>
      </c>
      <c r="B43" s="6">
        <v>-2179304490</v>
      </c>
      <c r="C43" s="6">
        <v>83318286</v>
      </c>
      <c r="D43" s="23">
        <v>-382154367</v>
      </c>
      <c r="E43" s="24">
        <v>-6422773502</v>
      </c>
      <c r="F43" s="6">
        <v>-4595489681</v>
      </c>
      <c r="G43" s="25">
        <v>-4595489681</v>
      </c>
      <c r="H43" s="26">
        <v>-600702609</v>
      </c>
      <c r="I43" s="24">
        <v>-6175242378</v>
      </c>
      <c r="J43" s="6">
        <v>-4038306693</v>
      </c>
      <c r="K43" s="25">
        <v>-4103278332</v>
      </c>
    </row>
    <row r="44" spans="1:11" ht="13.5">
      <c r="A44" s="22" t="s">
        <v>46</v>
      </c>
      <c r="B44" s="6">
        <v>868841101</v>
      </c>
      <c r="C44" s="6">
        <v>44488804</v>
      </c>
      <c r="D44" s="23">
        <v>17490358</v>
      </c>
      <c r="E44" s="24">
        <v>-35064271</v>
      </c>
      <c r="F44" s="6">
        <v>0</v>
      </c>
      <c r="G44" s="25">
        <v>0</v>
      </c>
      <c r="H44" s="26">
        <v>898470142</v>
      </c>
      <c r="I44" s="24">
        <v>43187095</v>
      </c>
      <c r="J44" s="6">
        <v>2197265073</v>
      </c>
      <c r="K44" s="25">
        <v>5192248580</v>
      </c>
    </row>
    <row r="45" spans="1:11" ht="13.5">
      <c r="A45" s="33" t="s">
        <v>47</v>
      </c>
      <c r="B45" s="7">
        <v>3108437863</v>
      </c>
      <c r="C45" s="7">
        <v>3784901963</v>
      </c>
      <c r="D45" s="69">
        <v>3164970244</v>
      </c>
      <c r="E45" s="70">
        <v>48786088174</v>
      </c>
      <c r="F45" s="7">
        <v>50812284325</v>
      </c>
      <c r="G45" s="71">
        <v>50812284325</v>
      </c>
      <c r="H45" s="72">
        <v>3999031337</v>
      </c>
      <c r="I45" s="70">
        <v>-7175870945</v>
      </c>
      <c r="J45" s="7">
        <v>9485838817</v>
      </c>
      <c r="K45" s="71">
        <v>18664040769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5833924607</v>
      </c>
      <c r="C48" s="6">
        <v>5623073883</v>
      </c>
      <c r="D48" s="23">
        <v>4145687299</v>
      </c>
      <c r="E48" s="24">
        <v>13639328245</v>
      </c>
      <c r="F48" s="6">
        <v>13646715776</v>
      </c>
      <c r="G48" s="25">
        <v>13646715776</v>
      </c>
      <c r="H48" s="26">
        <v>1881957963</v>
      </c>
      <c r="I48" s="24">
        <v>1591454787</v>
      </c>
      <c r="J48" s="6">
        <v>3676591001</v>
      </c>
      <c r="K48" s="25">
        <v>6429000388</v>
      </c>
    </row>
    <row r="49" spans="1:11" ht="13.5">
      <c r="A49" s="22" t="s">
        <v>50</v>
      </c>
      <c r="B49" s="6">
        <f>+B75</f>
        <v>14679523203</v>
      </c>
      <c r="C49" s="6">
        <f aca="true" t="shared" si="6" ref="C49:K49">+C75</f>
        <v>18291115777</v>
      </c>
      <c r="D49" s="23">
        <f t="shared" si="6"/>
        <v>19143287436</v>
      </c>
      <c r="E49" s="24">
        <f t="shared" si="6"/>
        <v>16578766814.488853</v>
      </c>
      <c r="F49" s="6">
        <f t="shared" si="6"/>
        <v>16642508030.822266</v>
      </c>
      <c r="G49" s="25">
        <f t="shared" si="6"/>
        <v>16642508030.822266</v>
      </c>
      <c r="H49" s="26">
        <f t="shared" si="6"/>
        <v>24860790922.91748</v>
      </c>
      <c r="I49" s="24">
        <f t="shared" si="6"/>
        <v>2417838108.651909</v>
      </c>
      <c r="J49" s="6">
        <f t="shared" si="6"/>
        <v>3468800311.5978727</v>
      </c>
      <c r="K49" s="25">
        <f t="shared" si="6"/>
        <v>1931742166.2744799</v>
      </c>
    </row>
    <row r="50" spans="1:11" ht="13.5">
      <c r="A50" s="33" t="s">
        <v>51</v>
      </c>
      <c r="B50" s="7">
        <f>+B48-B49</f>
        <v>-8845598596</v>
      </c>
      <c r="C50" s="7">
        <f aca="true" t="shared" si="7" ref="C50:K50">+C48-C49</f>
        <v>-12668041894</v>
      </c>
      <c r="D50" s="69">
        <f t="shared" si="7"/>
        <v>-14997600137</v>
      </c>
      <c r="E50" s="70">
        <f t="shared" si="7"/>
        <v>-2939438569.4888535</v>
      </c>
      <c r="F50" s="7">
        <f t="shared" si="7"/>
        <v>-2995792254.8222656</v>
      </c>
      <c r="G50" s="71">
        <f t="shared" si="7"/>
        <v>-2995792254.8222656</v>
      </c>
      <c r="H50" s="72">
        <f t="shared" si="7"/>
        <v>-22978832959.91748</v>
      </c>
      <c r="I50" s="70">
        <f t="shared" si="7"/>
        <v>-826383321.6519089</v>
      </c>
      <c r="J50" s="7">
        <f t="shared" si="7"/>
        <v>207790689.40212727</v>
      </c>
      <c r="K50" s="71">
        <f t="shared" si="7"/>
        <v>4497258221.72552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48396131485</v>
      </c>
      <c r="C53" s="6">
        <v>50065682554</v>
      </c>
      <c r="D53" s="23">
        <v>56394373065</v>
      </c>
      <c r="E53" s="24">
        <v>70589865205</v>
      </c>
      <c r="F53" s="6">
        <v>70255377241</v>
      </c>
      <c r="G53" s="25">
        <v>70255377241</v>
      </c>
      <c r="H53" s="26">
        <v>55511276705</v>
      </c>
      <c r="I53" s="24">
        <v>58067054384</v>
      </c>
      <c r="J53" s="6">
        <v>55615360439</v>
      </c>
      <c r="K53" s="25">
        <v>51254448060</v>
      </c>
    </row>
    <row r="54" spans="1:11" ht="13.5">
      <c r="A54" s="22" t="s">
        <v>54</v>
      </c>
      <c r="B54" s="6">
        <v>0</v>
      </c>
      <c r="C54" s="6">
        <v>2587550589</v>
      </c>
      <c r="D54" s="23">
        <v>2714343550</v>
      </c>
      <c r="E54" s="24">
        <v>2354666981</v>
      </c>
      <c r="F54" s="6">
        <v>2725499998</v>
      </c>
      <c r="G54" s="25">
        <v>2725499998</v>
      </c>
      <c r="H54" s="26">
        <v>2716679026</v>
      </c>
      <c r="I54" s="24">
        <v>2505909100</v>
      </c>
      <c r="J54" s="6">
        <v>2613223403</v>
      </c>
      <c r="K54" s="25">
        <v>2725164310</v>
      </c>
    </row>
    <row r="55" spans="1:11" ht="13.5">
      <c r="A55" s="22" t="s">
        <v>55</v>
      </c>
      <c r="B55" s="6">
        <v>4333087744</v>
      </c>
      <c r="C55" s="6">
        <v>5295990614</v>
      </c>
      <c r="D55" s="23">
        <v>4544029220</v>
      </c>
      <c r="E55" s="24">
        <v>4245361723</v>
      </c>
      <c r="F55" s="6">
        <v>4242364169</v>
      </c>
      <c r="G55" s="25">
        <v>4242364169</v>
      </c>
      <c r="H55" s="26">
        <v>3788476655</v>
      </c>
      <c r="I55" s="24">
        <v>3465267646</v>
      </c>
      <c r="J55" s="6">
        <v>3363211858</v>
      </c>
      <c r="K55" s="25">
        <v>3332228243</v>
      </c>
    </row>
    <row r="56" spans="1:11" ht="13.5">
      <c r="A56" s="22" t="s">
        <v>56</v>
      </c>
      <c r="B56" s="6">
        <v>2118570339</v>
      </c>
      <c r="C56" s="6">
        <v>2457563584</v>
      </c>
      <c r="D56" s="23">
        <v>2814125430</v>
      </c>
      <c r="E56" s="24">
        <v>3019627091</v>
      </c>
      <c r="F56" s="6">
        <v>2489749448</v>
      </c>
      <c r="G56" s="25">
        <v>2489749448</v>
      </c>
      <c r="H56" s="26">
        <v>2321989840</v>
      </c>
      <c r="I56" s="24">
        <v>2213330777</v>
      </c>
      <c r="J56" s="6">
        <v>2384172034</v>
      </c>
      <c r="K56" s="25">
        <v>2491683436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11311</v>
      </c>
      <c r="C62" s="98">
        <v>11311</v>
      </c>
      <c r="D62" s="99">
        <v>0</v>
      </c>
      <c r="E62" s="97">
        <v>11311</v>
      </c>
      <c r="F62" s="98">
        <v>11311</v>
      </c>
      <c r="G62" s="99">
        <v>11311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35400</v>
      </c>
      <c r="C63" s="98">
        <v>35400</v>
      </c>
      <c r="D63" s="99">
        <v>0</v>
      </c>
      <c r="E63" s="97">
        <v>35400</v>
      </c>
      <c r="F63" s="98">
        <v>35400</v>
      </c>
      <c r="G63" s="99">
        <v>35400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27000</v>
      </c>
      <c r="C64" s="98">
        <v>10000</v>
      </c>
      <c r="D64" s="99">
        <v>0</v>
      </c>
      <c r="E64" s="97">
        <v>10000</v>
      </c>
      <c r="F64" s="98">
        <v>10000</v>
      </c>
      <c r="G64" s="99">
        <v>10000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164399</v>
      </c>
      <c r="C65" s="98">
        <v>164718</v>
      </c>
      <c r="D65" s="99">
        <v>0</v>
      </c>
      <c r="E65" s="97">
        <v>246000</v>
      </c>
      <c r="F65" s="98">
        <v>246000</v>
      </c>
      <c r="G65" s="99">
        <v>246000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1.3696842269650527</v>
      </c>
      <c r="F70" s="5">
        <f t="shared" si="8"/>
        <v>1.3874003560868418</v>
      </c>
      <c r="G70" s="5">
        <f t="shared" si="8"/>
        <v>1.3874003560868418</v>
      </c>
      <c r="H70" s="5">
        <f t="shared" si="8"/>
        <v>0.34753788758232573</v>
      </c>
      <c r="I70" s="5">
        <f t="shared" si="8"/>
        <v>0.919635069028613</v>
      </c>
      <c r="J70" s="5">
        <f t="shared" si="8"/>
        <v>0.9433818163598005</v>
      </c>
      <c r="K70" s="5">
        <f t="shared" si="8"/>
        <v>1.0601169530609276</v>
      </c>
    </row>
    <row r="71" spans="1:11" ht="12.75" hidden="1">
      <c r="A71" s="1" t="s">
        <v>89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49498041677</v>
      </c>
      <c r="F71" s="2">
        <f t="shared" si="9"/>
        <v>49530547071</v>
      </c>
      <c r="G71" s="2">
        <f t="shared" si="9"/>
        <v>49530547071</v>
      </c>
      <c r="H71" s="2">
        <f t="shared" si="9"/>
        <v>10999741633</v>
      </c>
      <c r="I71" s="2">
        <f t="shared" si="9"/>
        <v>34438921218</v>
      </c>
      <c r="J71" s="2">
        <f t="shared" si="9"/>
        <v>38005821185</v>
      </c>
      <c r="K71" s="2">
        <f t="shared" si="9"/>
        <v>45892227516</v>
      </c>
    </row>
    <row r="72" spans="1:11" ht="12.75" hidden="1">
      <c r="A72" s="1" t="s">
        <v>90</v>
      </c>
      <c r="B72" s="2">
        <f>+B77</f>
        <v>26847228196</v>
      </c>
      <c r="C72" s="2">
        <f aca="true" t="shared" si="10" ref="C72:K72">+C77</f>
        <v>29058481447</v>
      </c>
      <c r="D72" s="2">
        <f t="shared" si="10"/>
        <v>31208202350</v>
      </c>
      <c r="E72" s="2">
        <f t="shared" si="10"/>
        <v>36138286988</v>
      </c>
      <c r="F72" s="2">
        <f t="shared" si="10"/>
        <v>35700255412</v>
      </c>
      <c r="G72" s="2">
        <f t="shared" si="10"/>
        <v>35700255412</v>
      </c>
      <c r="H72" s="2">
        <f t="shared" si="10"/>
        <v>31650481936</v>
      </c>
      <c r="I72" s="2">
        <f t="shared" si="10"/>
        <v>37448464481</v>
      </c>
      <c r="J72" s="2">
        <f t="shared" si="10"/>
        <v>40286785823</v>
      </c>
      <c r="K72" s="2">
        <f t="shared" si="10"/>
        <v>43289777966</v>
      </c>
    </row>
    <row r="73" spans="1:11" ht="12.75" hidden="1">
      <c r="A73" s="1" t="s">
        <v>91</v>
      </c>
      <c r="B73" s="2">
        <f>+B74</f>
        <v>1677333225.333335</v>
      </c>
      <c r="C73" s="2">
        <f aca="true" t="shared" si="11" ref="C73:K73">+(C78+C80+C81+C82)-(B78+B80+B81+B82)</f>
        <v>-691915528</v>
      </c>
      <c r="D73" s="2">
        <f t="shared" si="11"/>
        <v>1367435083</v>
      </c>
      <c r="E73" s="2">
        <f t="shared" si="11"/>
        <v>-10788706826</v>
      </c>
      <c r="F73" s="2">
        <f>+(F78+F80+F81+F82)-(D78+D80+D81+D82)</f>
        <v>-10788706826</v>
      </c>
      <c r="G73" s="2">
        <f>+(G78+G80+G81+G82)-(D78+D80+D81+D82)</f>
        <v>-10788706826</v>
      </c>
      <c r="H73" s="2">
        <f>+(H78+H80+H81+H82)-(D78+D80+D81+D82)</f>
        <v>3972116257</v>
      </c>
      <c r="I73" s="2">
        <f>+(I78+I80+I81+I82)-(E78+E80+E81+E82)</f>
        <v>9363036954</v>
      </c>
      <c r="J73" s="2">
        <f t="shared" si="11"/>
        <v>-768873822</v>
      </c>
      <c r="K73" s="2">
        <f t="shared" si="11"/>
        <v>-178186056</v>
      </c>
    </row>
    <row r="74" spans="1:11" ht="12.75" hidden="1">
      <c r="A74" s="1" t="s">
        <v>92</v>
      </c>
      <c r="B74" s="2">
        <f>+TREND(C74:E74)</f>
        <v>1677333225.333335</v>
      </c>
      <c r="C74" s="2">
        <f>+C73</f>
        <v>-691915528</v>
      </c>
      <c r="D74" s="2">
        <f aca="true" t="shared" si="12" ref="D74:K74">+D73</f>
        <v>1367435083</v>
      </c>
      <c r="E74" s="2">
        <f t="shared" si="12"/>
        <v>-10788706826</v>
      </c>
      <c r="F74" s="2">
        <f t="shared" si="12"/>
        <v>-10788706826</v>
      </c>
      <c r="G74" s="2">
        <f t="shared" si="12"/>
        <v>-10788706826</v>
      </c>
      <c r="H74" s="2">
        <f t="shared" si="12"/>
        <v>3972116257</v>
      </c>
      <c r="I74" s="2">
        <f t="shared" si="12"/>
        <v>9363036954</v>
      </c>
      <c r="J74" s="2">
        <f t="shared" si="12"/>
        <v>-768873822</v>
      </c>
      <c r="K74" s="2">
        <f t="shared" si="12"/>
        <v>-178186056</v>
      </c>
    </row>
    <row r="75" spans="1:11" ht="12.75" hidden="1">
      <c r="A75" s="1" t="s">
        <v>93</v>
      </c>
      <c r="B75" s="2">
        <f>+B84-(((B80+B81+B78)*B70)-B79)</f>
        <v>14679523203</v>
      </c>
      <c r="C75" s="2">
        <f aca="true" t="shared" si="13" ref="C75:K75">+C84-(((C80+C81+C78)*C70)-C79)</f>
        <v>18291115777</v>
      </c>
      <c r="D75" s="2">
        <f t="shared" si="13"/>
        <v>19143287436</v>
      </c>
      <c r="E75" s="2">
        <f t="shared" si="13"/>
        <v>16578766814.488853</v>
      </c>
      <c r="F75" s="2">
        <f t="shared" si="13"/>
        <v>16642508030.822266</v>
      </c>
      <c r="G75" s="2">
        <f t="shared" si="13"/>
        <v>16642508030.822266</v>
      </c>
      <c r="H75" s="2">
        <f t="shared" si="13"/>
        <v>24860790922.91748</v>
      </c>
      <c r="I75" s="2">
        <f t="shared" si="13"/>
        <v>2417838108.651909</v>
      </c>
      <c r="J75" s="2">
        <f t="shared" si="13"/>
        <v>3468800311.5978727</v>
      </c>
      <c r="K75" s="2">
        <f t="shared" si="13"/>
        <v>1931742166.2744799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26847228196</v>
      </c>
      <c r="C77" s="3">
        <v>29058481447</v>
      </c>
      <c r="D77" s="3">
        <v>31208202350</v>
      </c>
      <c r="E77" s="3">
        <v>36138286988</v>
      </c>
      <c r="F77" s="3">
        <v>35700255412</v>
      </c>
      <c r="G77" s="3">
        <v>35700255412</v>
      </c>
      <c r="H77" s="3">
        <v>31650481936</v>
      </c>
      <c r="I77" s="3">
        <v>37448464481</v>
      </c>
      <c r="J77" s="3">
        <v>40286785823</v>
      </c>
      <c r="K77" s="3">
        <v>43289777966</v>
      </c>
    </row>
    <row r="78" spans="1:11" ht="12.75" hidden="1">
      <c r="A78" s="1" t="s">
        <v>66</v>
      </c>
      <c r="B78" s="3">
        <v>2097075</v>
      </c>
      <c r="C78" s="3">
        <v>2108469</v>
      </c>
      <c r="D78" s="3">
        <v>2124454</v>
      </c>
      <c r="E78" s="3">
        <v>-3066741136</v>
      </c>
      <c r="F78" s="3">
        <v>-3066741136</v>
      </c>
      <c r="G78" s="3">
        <v>-3066741136</v>
      </c>
      <c r="H78" s="3">
        <v>2184783</v>
      </c>
      <c r="I78" s="3">
        <v>6761001</v>
      </c>
      <c r="J78" s="3">
        <v>6761000</v>
      </c>
      <c r="K78" s="3">
        <v>6761000</v>
      </c>
    </row>
    <row r="79" spans="1:11" ht="12.75" hidden="1">
      <c r="A79" s="1" t="s">
        <v>67</v>
      </c>
      <c r="B79" s="3">
        <v>7845903758</v>
      </c>
      <c r="C79" s="3">
        <v>8470258593</v>
      </c>
      <c r="D79" s="3">
        <v>9551007203</v>
      </c>
      <c r="E79" s="3">
        <v>8389336695</v>
      </c>
      <c r="F79" s="3">
        <v>8393634800</v>
      </c>
      <c r="G79" s="3">
        <v>8393634800</v>
      </c>
      <c r="H79" s="3">
        <v>12377209296</v>
      </c>
      <c r="I79" s="3">
        <v>2907314835</v>
      </c>
      <c r="J79" s="3">
        <v>3084847312</v>
      </c>
      <c r="K79" s="3">
        <v>2687518208</v>
      </c>
    </row>
    <row r="80" spans="1:11" ht="12.75" hidden="1">
      <c r="A80" s="1" t="s">
        <v>68</v>
      </c>
      <c r="B80" s="3">
        <v>3908070793</v>
      </c>
      <c r="C80" s="3">
        <v>4630687974</v>
      </c>
      <c r="D80" s="3">
        <v>5632756515</v>
      </c>
      <c r="E80" s="3">
        <v>-1120842174</v>
      </c>
      <c r="F80" s="3">
        <v>-1120842174</v>
      </c>
      <c r="G80" s="3">
        <v>-1120842174</v>
      </c>
      <c r="H80" s="3">
        <v>6544368148</v>
      </c>
      <c r="I80" s="3">
        <v>6268187211</v>
      </c>
      <c r="J80" s="3">
        <v>5338702933</v>
      </c>
      <c r="K80" s="3">
        <v>5714329225</v>
      </c>
    </row>
    <row r="81" spans="1:11" ht="12.75" hidden="1">
      <c r="A81" s="1" t="s">
        <v>69</v>
      </c>
      <c r="B81" s="3">
        <v>2841762990</v>
      </c>
      <c r="C81" s="3">
        <v>1335649763</v>
      </c>
      <c r="D81" s="3">
        <v>1665520455</v>
      </c>
      <c r="E81" s="3">
        <v>832272964</v>
      </c>
      <c r="F81" s="3">
        <v>832272964</v>
      </c>
      <c r="G81" s="3">
        <v>832272964</v>
      </c>
      <c r="H81" s="3">
        <v>4688276567</v>
      </c>
      <c r="I81" s="3">
        <v>-400216660</v>
      </c>
      <c r="J81" s="3">
        <v>-239606203</v>
      </c>
      <c r="K81" s="3">
        <v>-793418551</v>
      </c>
    </row>
    <row r="82" spans="1:11" ht="12.75" hidden="1">
      <c r="A82" s="1" t="s">
        <v>70</v>
      </c>
      <c r="B82" s="3">
        <v>5946067</v>
      </c>
      <c r="C82" s="3">
        <v>97515191</v>
      </c>
      <c r="D82" s="3">
        <v>132995056</v>
      </c>
      <c r="E82" s="3">
        <v>0</v>
      </c>
      <c r="F82" s="3">
        <v>0</v>
      </c>
      <c r="G82" s="3">
        <v>0</v>
      </c>
      <c r="H82" s="3">
        <v>170683239</v>
      </c>
      <c r="I82" s="3">
        <v>132995056</v>
      </c>
      <c r="J82" s="3">
        <v>132995056</v>
      </c>
      <c r="K82" s="3">
        <v>132995056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49498041677</v>
      </c>
      <c r="F83" s="3">
        <v>49530547071</v>
      </c>
      <c r="G83" s="3">
        <v>49530547071</v>
      </c>
      <c r="H83" s="3">
        <v>10999741633</v>
      </c>
      <c r="I83" s="3">
        <v>34438921218</v>
      </c>
      <c r="J83" s="3">
        <v>38005821185</v>
      </c>
      <c r="K83" s="3">
        <v>45892227516</v>
      </c>
    </row>
    <row r="84" spans="1:11" ht="12.75" hidden="1">
      <c r="A84" s="1" t="s">
        <v>72</v>
      </c>
      <c r="B84" s="3">
        <v>6833619445</v>
      </c>
      <c r="C84" s="3">
        <v>9820857184</v>
      </c>
      <c r="D84" s="3">
        <v>9592280233</v>
      </c>
      <c r="E84" s="3">
        <v>3593714462</v>
      </c>
      <c r="F84" s="3">
        <v>3593714462</v>
      </c>
      <c r="G84" s="3">
        <v>3593714462</v>
      </c>
      <c r="H84" s="3">
        <v>16388110538</v>
      </c>
      <c r="I84" s="3">
        <v>4913132430</v>
      </c>
      <c r="J84" s="3">
        <v>5200726339</v>
      </c>
      <c r="K84" s="3">
        <v>4468132239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10000185008</v>
      </c>
      <c r="C5" s="6">
        <v>12371980366</v>
      </c>
      <c r="D5" s="23">
        <v>12552806225</v>
      </c>
      <c r="E5" s="24">
        <v>13215032000</v>
      </c>
      <c r="F5" s="6">
        <v>13215032000</v>
      </c>
      <c r="G5" s="25">
        <v>13215032000</v>
      </c>
      <c r="H5" s="26">
        <v>13025621883</v>
      </c>
      <c r="I5" s="24">
        <v>13479332640</v>
      </c>
      <c r="J5" s="6">
        <v>14072423277</v>
      </c>
      <c r="K5" s="25">
        <v>14705682324</v>
      </c>
    </row>
    <row r="6" spans="1:11" ht="13.5">
      <c r="A6" s="22" t="s">
        <v>18</v>
      </c>
      <c r="B6" s="6">
        <v>25575025677</v>
      </c>
      <c r="C6" s="6">
        <v>28531453911</v>
      </c>
      <c r="D6" s="23">
        <v>30948440487</v>
      </c>
      <c r="E6" s="24">
        <v>32912990590</v>
      </c>
      <c r="F6" s="6">
        <v>32840433590</v>
      </c>
      <c r="G6" s="25">
        <v>32840433590</v>
      </c>
      <c r="H6" s="26">
        <v>31073595753</v>
      </c>
      <c r="I6" s="24">
        <v>36859015187</v>
      </c>
      <c r="J6" s="6">
        <v>40117265258</v>
      </c>
      <c r="K6" s="25">
        <v>42854672223</v>
      </c>
    </row>
    <row r="7" spans="1:11" ht="13.5">
      <c r="A7" s="22" t="s">
        <v>19</v>
      </c>
      <c r="B7" s="6">
        <v>540768910</v>
      </c>
      <c r="C7" s="6">
        <v>535882943</v>
      </c>
      <c r="D7" s="23">
        <v>363361503</v>
      </c>
      <c r="E7" s="24">
        <v>453293062</v>
      </c>
      <c r="F7" s="6">
        <v>317244723</v>
      </c>
      <c r="G7" s="25">
        <v>317244723</v>
      </c>
      <c r="H7" s="26">
        <v>245848148</v>
      </c>
      <c r="I7" s="24">
        <v>330904700</v>
      </c>
      <c r="J7" s="6">
        <v>345464635</v>
      </c>
      <c r="K7" s="25">
        <v>361010749</v>
      </c>
    </row>
    <row r="8" spans="1:11" ht="13.5">
      <c r="A8" s="22" t="s">
        <v>20</v>
      </c>
      <c r="B8" s="6">
        <v>8268227765</v>
      </c>
      <c r="C8" s="6">
        <v>12663044486</v>
      </c>
      <c r="D8" s="23">
        <v>13315287262</v>
      </c>
      <c r="E8" s="24">
        <v>14638119670</v>
      </c>
      <c r="F8" s="6">
        <v>10240533000</v>
      </c>
      <c r="G8" s="25">
        <v>10240533000</v>
      </c>
      <c r="H8" s="26">
        <v>14867029994</v>
      </c>
      <c r="I8" s="24">
        <v>10724018000</v>
      </c>
      <c r="J8" s="6">
        <v>10821574000</v>
      </c>
      <c r="K8" s="25">
        <v>11017170000</v>
      </c>
    </row>
    <row r="9" spans="1:11" ht="13.5">
      <c r="A9" s="22" t="s">
        <v>21</v>
      </c>
      <c r="B9" s="6">
        <v>6148311962</v>
      </c>
      <c r="C9" s="6">
        <v>7216834858</v>
      </c>
      <c r="D9" s="23">
        <v>6554161392</v>
      </c>
      <c r="E9" s="24">
        <v>7923383753</v>
      </c>
      <c r="F9" s="6">
        <v>4292474036</v>
      </c>
      <c r="G9" s="25">
        <v>4292474036</v>
      </c>
      <c r="H9" s="26">
        <v>6833666673</v>
      </c>
      <c r="I9" s="24">
        <v>4453515428</v>
      </c>
      <c r="J9" s="6">
        <v>4630174268</v>
      </c>
      <c r="K9" s="25">
        <v>4834991371</v>
      </c>
    </row>
    <row r="10" spans="1:11" ht="25.5">
      <c r="A10" s="27" t="s">
        <v>82</v>
      </c>
      <c r="B10" s="28">
        <f>SUM(B5:B9)</f>
        <v>50532519322</v>
      </c>
      <c r="C10" s="29">
        <f aca="true" t="shared" si="0" ref="C10:K10">SUM(C5:C9)</f>
        <v>61319196564</v>
      </c>
      <c r="D10" s="30">
        <f t="shared" si="0"/>
        <v>63734056869</v>
      </c>
      <c r="E10" s="28">
        <f t="shared" si="0"/>
        <v>69142819075</v>
      </c>
      <c r="F10" s="29">
        <f t="shared" si="0"/>
        <v>60905717349</v>
      </c>
      <c r="G10" s="31">
        <f t="shared" si="0"/>
        <v>60905717349</v>
      </c>
      <c r="H10" s="32">
        <f t="shared" si="0"/>
        <v>66045762451</v>
      </c>
      <c r="I10" s="28">
        <f t="shared" si="0"/>
        <v>65846785955</v>
      </c>
      <c r="J10" s="29">
        <f t="shared" si="0"/>
        <v>69986901438</v>
      </c>
      <c r="K10" s="31">
        <f t="shared" si="0"/>
        <v>73773526667</v>
      </c>
    </row>
    <row r="11" spans="1:11" ht="13.5">
      <c r="A11" s="22" t="s">
        <v>22</v>
      </c>
      <c r="B11" s="6">
        <v>11631359622</v>
      </c>
      <c r="C11" s="6">
        <v>13555279825</v>
      </c>
      <c r="D11" s="23">
        <v>14855034273</v>
      </c>
      <c r="E11" s="24">
        <v>15957418434</v>
      </c>
      <c r="F11" s="6">
        <v>16211051798</v>
      </c>
      <c r="G11" s="25">
        <v>16211051798</v>
      </c>
      <c r="H11" s="26">
        <v>15705175206</v>
      </c>
      <c r="I11" s="24">
        <v>17118018968</v>
      </c>
      <c r="J11" s="6">
        <v>17874852700</v>
      </c>
      <c r="K11" s="25">
        <v>18679207932</v>
      </c>
    </row>
    <row r="12" spans="1:11" ht="13.5">
      <c r="A12" s="22" t="s">
        <v>23</v>
      </c>
      <c r="B12" s="6">
        <v>170203148</v>
      </c>
      <c r="C12" s="6">
        <v>162088188</v>
      </c>
      <c r="D12" s="23">
        <v>166265729</v>
      </c>
      <c r="E12" s="24">
        <v>176716000</v>
      </c>
      <c r="F12" s="6">
        <v>176716000</v>
      </c>
      <c r="G12" s="25">
        <v>176716000</v>
      </c>
      <c r="H12" s="26">
        <v>168115225</v>
      </c>
      <c r="I12" s="24">
        <v>187015000</v>
      </c>
      <c r="J12" s="6">
        <v>195245000</v>
      </c>
      <c r="K12" s="25">
        <v>204031000</v>
      </c>
    </row>
    <row r="13" spans="1:11" ht="13.5">
      <c r="A13" s="22" t="s">
        <v>83</v>
      </c>
      <c r="B13" s="6">
        <v>3148285512</v>
      </c>
      <c r="C13" s="6">
        <v>3346084971</v>
      </c>
      <c r="D13" s="23">
        <v>3213318451</v>
      </c>
      <c r="E13" s="24">
        <v>4449659316</v>
      </c>
      <c r="F13" s="6">
        <v>4147101363</v>
      </c>
      <c r="G13" s="25">
        <v>4147101363</v>
      </c>
      <c r="H13" s="26">
        <v>3214413440</v>
      </c>
      <c r="I13" s="24">
        <v>4332705626</v>
      </c>
      <c r="J13" s="6">
        <v>4582701980</v>
      </c>
      <c r="K13" s="25">
        <v>4788077918</v>
      </c>
    </row>
    <row r="14" spans="1:11" ht="13.5">
      <c r="A14" s="22" t="s">
        <v>24</v>
      </c>
      <c r="B14" s="6">
        <v>2917619426</v>
      </c>
      <c r="C14" s="6">
        <v>3526906054</v>
      </c>
      <c r="D14" s="23">
        <v>3885853846</v>
      </c>
      <c r="E14" s="24">
        <v>4185324735</v>
      </c>
      <c r="F14" s="6">
        <v>3050462000</v>
      </c>
      <c r="G14" s="25">
        <v>3050462000</v>
      </c>
      <c r="H14" s="26">
        <v>3407144282</v>
      </c>
      <c r="I14" s="24">
        <v>3177846000</v>
      </c>
      <c r="J14" s="6">
        <v>3317670364</v>
      </c>
      <c r="K14" s="25">
        <v>3466965999</v>
      </c>
    </row>
    <row r="15" spans="1:11" ht="13.5">
      <c r="A15" s="22" t="s">
        <v>84</v>
      </c>
      <c r="B15" s="6">
        <v>16719786925</v>
      </c>
      <c r="C15" s="6">
        <v>16810804614</v>
      </c>
      <c r="D15" s="23">
        <v>18055601574</v>
      </c>
      <c r="E15" s="24">
        <v>19483756357</v>
      </c>
      <c r="F15" s="6">
        <v>19469073647</v>
      </c>
      <c r="G15" s="25">
        <v>19469073647</v>
      </c>
      <c r="H15" s="26">
        <v>18541398880</v>
      </c>
      <c r="I15" s="24">
        <v>21396859678</v>
      </c>
      <c r="J15" s="6">
        <v>23035745326</v>
      </c>
      <c r="K15" s="25">
        <v>24797126047</v>
      </c>
    </row>
    <row r="16" spans="1:11" ht="13.5">
      <c r="A16" s="22" t="s">
        <v>20</v>
      </c>
      <c r="B16" s="6">
        <v>314961502</v>
      </c>
      <c r="C16" s="6">
        <v>143235857</v>
      </c>
      <c r="D16" s="23">
        <v>4827300048</v>
      </c>
      <c r="E16" s="24">
        <v>60640020</v>
      </c>
      <c r="F16" s="6">
        <v>53248000</v>
      </c>
      <c r="G16" s="25">
        <v>53248000</v>
      </c>
      <c r="H16" s="26">
        <v>4197761525</v>
      </c>
      <c r="I16" s="24">
        <v>512293000</v>
      </c>
      <c r="J16" s="6">
        <v>534833000</v>
      </c>
      <c r="K16" s="25">
        <v>558900000</v>
      </c>
    </row>
    <row r="17" spans="1:11" ht="13.5">
      <c r="A17" s="22" t="s">
        <v>25</v>
      </c>
      <c r="B17" s="6">
        <v>13325228361</v>
      </c>
      <c r="C17" s="6">
        <v>20461183411</v>
      </c>
      <c r="D17" s="23">
        <v>18001717145</v>
      </c>
      <c r="E17" s="24">
        <v>24656790925</v>
      </c>
      <c r="F17" s="6">
        <v>17693857019</v>
      </c>
      <c r="G17" s="25">
        <v>17693857019</v>
      </c>
      <c r="H17" s="26">
        <v>18138813175</v>
      </c>
      <c r="I17" s="24">
        <v>18412615798</v>
      </c>
      <c r="J17" s="6">
        <v>19402448339</v>
      </c>
      <c r="K17" s="25">
        <v>20271081178</v>
      </c>
    </row>
    <row r="18" spans="1:11" ht="13.5">
      <c r="A18" s="33" t="s">
        <v>26</v>
      </c>
      <c r="B18" s="34">
        <f>SUM(B11:B17)</f>
        <v>48227444496</v>
      </c>
      <c r="C18" s="35">
        <f aca="true" t="shared" si="1" ref="C18:K18">SUM(C11:C17)</f>
        <v>58005582920</v>
      </c>
      <c r="D18" s="36">
        <f t="shared" si="1"/>
        <v>63005091066</v>
      </c>
      <c r="E18" s="34">
        <f t="shared" si="1"/>
        <v>68970305787</v>
      </c>
      <c r="F18" s="35">
        <f t="shared" si="1"/>
        <v>60801509827</v>
      </c>
      <c r="G18" s="37">
        <f t="shared" si="1"/>
        <v>60801509827</v>
      </c>
      <c r="H18" s="38">
        <f t="shared" si="1"/>
        <v>63372821733</v>
      </c>
      <c r="I18" s="34">
        <f t="shared" si="1"/>
        <v>65137354070</v>
      </c>
      <c r="J18" s="35">
        <f t="shared" si="1"/>
        <v>68943496709</v>
      </c>
      <c r="K18" s="37">
        <f t="shared" si="1"/>
        <v>72765390074</v>
      </c>
    </row>
    <row r="19" spans="1:11" ht="13.5">
      <c r="A19" s="33" t="s">
        <v>27</v>
      </c>
      <c r="B19" s="39">
        <f>+B10-B18</f>
        <v>2305074826</v>
      </c>
      <c r="C19" s="40">
        <f aca="true" t="shared" si="2" ref="C19:K19">+C10-C18</f>
        <v>3313613644</v>
      </c>
      <c r="D19" s="41">
        <f t="shared" si="2"/>
        <v>728965803</v>
      </c>
      <c r="E19" s="39">
        <f t="shared" si="2"/>
        <v>172513288</v>
      </c>
      <c r="F19" s="40">
        <f t="shared" si="2"/>
        <v>104207522</v>
      </c>
      <c r="G19" s="42">
        <f t="shared" si="2"/>
        <v>104207522</v>
      </c>
      <c r="H19" s="43">
        <f t="shared" si="2"/>
        <v>2672940718</v>
      </c>
      <c r="I19" s="39">
        <f t="shared" si="2"/>
        <v>709431885</v>
      </c>
      <c r="J19" s="40">
        <f t="shared" si="2"/>
        <v>1043404729</v>
      </c>
      <c r="K19" s="42">
        <f t="shared" si="2"/>
        <v>1008136593</v>
      </c>
    </row>
    <row r="20" spans="1:11" ht="25.5">
      <c r="A20" s="44" t="s">
        <v>28</v>
      </c>
      <c r="B20" s="45">
        <v>489027243</v>
      </c>
      <c r="C20" s="46">
        <v>2860836386</v>
      </c>
      <c r="D20" s="47">
        <v>2535520757</v>
      </c>
      <c r="E20" s="45">
        <v>2495738000</v>
      </c>
      <c r="F20" s="46">
        <v>2638977000</v>
      </c>
      <c r="G20" s="48">
        <v>2638977000</v>
      </c>
      <c r="H20" s="49">
        <v>1953930283</v>
      </c>
      <c r="I20" s="45">
        <v>1972300000</v>
      </c>
      <c r="J20" s="46">
        <v>2598597001</v>
      </c>
      <c r="K20" s="48">
        <v>2702148000</v>
      </c>
    </row>
    <row r="21" spans="1:11" ht="63.75">
      <c r="A21" s="50" t="s">
        <v>85</v>
      </c>
      <c r="B21" s="51">
        <v>2093733158</v>
      </c>
      <c r="C21" s="52">
        <v>2478682</v>
      </c>
      <c r="D21" s="53">
        <v>331888591</v>
      </c>
      <c r="E21" s="51">
        <v>34700000</v>
      </c>
      <c r="F21" s="52">
        <v>388526000</v>
      </c>
      <c r="G21" s="54">
        <v>388526000</v>
      </c>
      <c r="H21" s="55">
        <v>175403464</v>
      </c>
      <c r="I21" s="51">
        <v>553178000</v>
      </c>
      <c r="J21" s="52">
        <v>522568000</v>
      </c>
      <c r="K21" s="54">
        <v>557000000</v>
      </c>
    </row>
    <row r="22" spans="1:11" ht="25.5">
      <c r="A22" s="56" t="s">
        <v>86</v>
      </c>
      <c r="B22" s="57">
        <f>SUM(B19:B21)</f>
        <v>4887835227</v>
      </c>
      <c r="C22" s="58">
        <f aca="true" t="shared" si="3" ref="C22:K22">SUM(C19:C21)</f>
        <v>6176928712</v>
      </c>
      <c r="D22" s="59">
        <f t="shared" si="3"/>
        <v>3596375151</v>
      </c>
      <c r="E22" s="57">
        <f t="shared" si="3"/>
        <v>2702951288</v>
      </c>
      <c r="F22" s="58">
        <f t="shared" si="3"/>
        <v>3131710522</v>
      </c>
      <c r="G22" s="60">
        <f t="shared" si="3"/>
        <v>3131710522</v>
      </c>
      <c r="H22" s="61">
        <f t="shared" si="3"/>
        <v>4802274465</v>
      </c>
      <c r="I22" s="57">
        <f t="shared" si="3"/>
        <v>3234909885</v>
      </c>
      <c r="J22" s="58">
        <f t="shared" si="3"/>
        <v>4164569730</v>
      </c>
      <c r="K22" s="60">
        <f t="shared" si="3"/>
        <v>4267284593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4887835227</v>
      </c>
      <c r="C24" s="40">
        <f aca="true" t="shared" si="4" ref="C24:K24">SUM(C22:C23)</f>
        <v>6176928712</v>
      </c>
      <c r="D24" s="41">
        <f t="shared" si="4"/>
        <v>3596375151</v>
      </c>
      <c r="E24" s="39">
        <f t="shared" si="4"/>
        <v>2702951288</v>
      </c>
      <c r="F24" s="40">
        <f t="shared" si="4"/>
        <v>3131710522</v>
      </c>
      <c r="G24" s="42">
        <f t="shared" si="4"/>
        <v>3131710522</v>
      </c>
      <c r="H24" s="43">
        <f t="shared" si="4"/>
        <v>4802274465</v>
      </c>
      <c r="I24" s="39">
        <f t="shared" si="4"/>
        <v>3234909885</v>
      </c>
      <c r="J24" s="40">
        <f t="shared" si="4"/>
        <v>4164569730</v>
      </c>
      <c r="K24" s="42">
        <f t="shared" si="4"/>
        <v>4267284593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5096884907</v>
      </c>
      <c r="C27" s="7">
        <v>244181731</v>
      </c>
      <c r="D27" s="69">
        <v>5670881473</v>
      </c>
      <c r="E27" s="70">
        <v>5328954005</v>
      </c>
      <c r="F27" s="7">
        <v>7647944955</v>
      </c>
      <c r="G27" s="71">
        <v>7647944955</v>
      </c>
      <c r="H27" s="72">
        <v>5805514711</v>
      </c>
      <c r="I27" s="70">
        <v>8157478000</v>
      </c>
      <c r="J27" s="7">
        <v>8544165000</v>
      </c>
      <c r="K27" s="71">
        <v>8802148000</v>
      </c>
    </row>
    <row r="28" spans="1:11" ht="13.5">
      <c r="A28" s="73" t="s">
        <v>33</v>
      </c>
      <c r="B28" s="6">
        <v>1761233075</v>
      </c>
      <c r="C28" s="6">
        <v>0</v>
      </c>
      <c r="D28" s="23">
        <v>3080820847</v>
      </c>
      <c r="E28" s="24">
        <v>1636484993</v>
      </c>
      <c r="F28" s="6">
        <v>3027503000</v>
      </c>
      <c r="G28" s="25">
        <v>3027503000</v>
      </c>
      <c r="H28" s="26">
        <v>0</v>
      </c>
      <c r="I28" s="24">
        <v>2525478000</v>
      </c>
      <c r="J28" s="6">
        <v>3121165001</v>
      </c>
      <c r="K28" s="25">
        <v>3259148000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1804665627</v>
      </c>
      <c r="E30" s="24">
        <v>2225286012</v>
      </c>
      <c r="F30" s="6">
        <v>2999999955</v>
      </c>
      <c r="G30" s="25">
        <v>2999999955</v>
      </c>
      <c r="H30" s="26">
        <v>0</v>
      </c>
      <c r="I30" s="24">
        <v>3032000000</v>
      </c>
      <c r="J30" s="6">
        <v>2751000000</v>
      </c>
      <c r="K30" s="25">
        <v>2594000000</v>
      </c>
    </row>
    <row r="31" spans="1:11" ht="13.5">
      <c r="A31" s="22" t="s">
        <v>35</v>
      </c>
      <c r="B31" s="6">
        <v>3292160371</v>
      </c>
      <c r="C31" s="6">
        <v>0</v>
      </c>
      <c r="D31" s="23">
        <v>785240999</v>
      </c>
      <c r="E31" s="24">
        <v>1467183000</v>
      </c>
      <c r="F31" s="6">
        <v>1620442000</v>
      </c>
      <c r="G31" s="25">
        <v>1620442000</v>
      </c>
      <c r="H31" s="26">
        <v>0</v>
      </c>
      <c r="I31" s="24">
        <v>2600000000</v>
      </c>
      <c r="J31" s="6">
        <v>2671999999</v>
      </c>
      <c r="K31" s="25">
        <v>2949000000</v>
      </c>
    </row>
    <row r="32" spans="1:11" ht="13.5">
      <c r="A32" s="33" t="s">
        <v>36</v>
      </c>
      <c r="B32" s="7">
        <f>SUM(B28:B31)</f>
        <v>5053393446</v>
      </c>
      <c r="C32" s="7">
        <f aca="true" t="shared" si="5" ref="C32:K32">SUM(C28:C31)</f>
        <v>0</v>
      </c>
      <c r="D32" s="69">
        <f t="shared" si="5"/>
        <v>5670727473</v>
      </c>
      <c r="E32" s="70">
        <f t="shared" si="5"/>
        <v>5328954005</v>
      </c>
      <c r="F32" s="7">
        <f t="shared" si="5"/>
        <v>7647944955</v>
      </c>
      <c r="G32" s="71">
        <f t="shared" si="5"/>
        <v>7647944955</v>
      </c>
      <c r="H32" s="72">
        <f t="shared" si="5"/>
        <v>0</v>
      </c>
      <c r="I32" s="70">
        <f t="shared" si="5"/>
        <v>8157478000</v>
      </c>
      <c r="J32" s="7">
        <f t="shared" si="5"/>
        <v>8544165000</v>
      </c>
      <c r="K32" s="71">
        <f t="shared" si="5"/>
        <v>8802148000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45364798716</v>
      </c>
      <c r="C35" s="6">
        <v>42739909784</v>
      </c>
      <c r="D35" s="23">
        <v>26091646186</v>
      </c>
      <c r="E35" s="24">
        <v>60571981124</v>
      </c>
      <c r="F35" s="6">
        <v>18231341176</v>
      </c>
      <c r="G35" s="25">
        <v>18231341176</v>
      </c>
      <c r="H35" s="26">
        <v>5973711336</v>
      </c>
      <c r="I35" s="24">
        <v>17735260083</v>
      </c>
      <c r="J35" s="6">
        <v>17743789530</v>
      </c>
      <c r="K35" s="25">
        <v>16958725057</v>
      </c>
    </row>
    <row r="36" spans="1:11" ht="13.5">
      <c r="A36" s="22" t="s">
        <v>39</v>
      </c>
      <c r="B36" s="6">
        <v>58642239910</v>
      </c>
      <c r="C36" s="6">
        <v>92748910977</v>
      </c>
      <c r="D36" s="23">
        <v>77389056906</v>
      </c>
      <c r="E36" s="24">
        <v>11174881051</v>
      </c>
      <c r="F36" s="6">
        <v>85672537804</v>
      </c>
      <c r="G36" s="25">
        <v>85672537804</v>
      </c>
      <c r="H36" s="26">
        <v>185431613</v>
      </c>
      <c r="I36" s="24">
        <v>89277813155</v>
      </c>
      <c r="J36" s="6">
        <v>92244928466</v>
      </c>
      <c r="K36" s="25">
        <v>96662989976</v>
      </c>
    </row>
    <row r="37" spans="1:11" ht="13.5">
      <c r="A37" s="22" t="s">
        <v>40</v>
      </c>
      <c r="B37" s="6">
        <v>26118312265</v>
      </c>
      <c r="C37" s="6">
        <v>43469074388</v>
      </c>
      <c r="D37" s="23">
        <v>21664487974</v>
      </c>
      <c r="E37" s="24">
        <v>-994110490</v>
      </c>
      <c r="F37" s="6">
        <v>14592530606</v>
      </c>
      <c r="G37" s="25">
        <v>14592530606</v>
      </c>
      <c r="H37" s="26">
        <v>1066768972</v>
      </c>
      <c r="I37" s="24">
        <v>17208271948</v>
      </c>
      <c r="J37" s="6">
        <v>16617046147</v>
      </c>
      <c r="K37" s="25">
        <v>15590907932</v>
      </c>
    </row>
    <row r="38" spans="1:11" ht="13.5">
      <c r="A38" s="22" t="s">
        <v>41</v>
      </c>
      <c r="B38" s="6">
        <v>32320087168</v>
      </c>
      <c r="C38" s="6">
        <v>39187323661</v>
      </c>
      <c r="D38" s="23">
        <v>30889622797</v>
      </c>
      <c r="E38" s="24">
        <v>2033499651</v>
      </c>
      <c r="F38" s="6">
        <v>29056044841</v>
      </c>
      <c r="G38" s="25">
        <v>29056044841</v>
      </c>
      <c r="H38" s="26">
        <v>1062504090</v>
      </c>
      <c r="I38" s="24">
        <v>27966067875</v>
      </c>
      <c r="J38" s="6">
        <v>27865901704</v>
      </c>
      <c r="K38" s="25">
        <v>28826665359</v>
      </c>
    </row>
    <row r="39" spans="1:11" ht="13.5">
      <c r="A39" s="22" t="s">
        <v>42</v>
      </c>
      <c r="B39" s="6">
        <v>40933794280</v>
      </c>
      <c r="C39" s="6">
        <v>46666856333</v>
      </c>
      <c r="D39" s="23">
        <v>47149770356</v>
      </c>
      <c r="E39" s="24">
        <v>68032627726</v>
      </c>
      <c r="F39" s="6">
        <v>60255303532</v>
      </c>
      <c r="G39" s="25">
        <v>60255303532</v>
      </c>
      <c r="H39" s="26">
        <v>-1005612934</v>
      </c>
      <c r="I39" s="24">
        <v>61838733416</v>
      </c>
      <c r="J39" s="6">
        <v>65505770146</v>
      </c>
      <c r="K39" s="25">
        <v>69204141741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-1521541</v>
      </c>
      <c r="C42" s="6">
        <v>1555042206</v>
      </c>
      <c r="D42" s="23">
        <v>61515707052</v>
      </c>
      <c r="E42" s="24">
        <v>56469969382</v>
      </c>
      <c r="F42" s="6">
        <v>5197565062</v>
      </c>
      <c r="G42" s="25">
        <v>5197565062</v>
      </c>
      <c r="H42" s="26">
        <v>68794094688</v>
      </c>
      <c r="I42" s="24">
        <v>12841260662</v>
      </c>
      <c r="J42" s="6">
        <v>15846782381</v>
      </c>
      <c r="K42" s="25">
        <v>15677913278</v>
      </c>
    </row>
    <row r="43" spans="1:11" ht="13.5">
      <c r="A43" s="22" t="s">
        <v>45</v>
      </c>
      <c r="B43" s="6">
        <v>-99021740</v>
      </c>
      <c r="C43" s="6">
        <v>41818174</v>
      </c>
      <c r="D43" s="23">
        <v>-231318528</v>
      </c>
      <c r="E43" s="24">
        <v>-472290447</v>
      </c>
      <c r="F43" s="6">
        <v>-30659487</v>
      </c>
      <c r="G43" s="25">
        <v>-30659487</v>
      </c>
      <c r="H43" s="26">
        <v>-74001</v>
      </c>
      <c r="I43" s="24">
        <v>791786022</v>
      </c>
      <c r="J43" s="6">
        <v>1549583709</v>
      </c>
      <c r="K43" s="25">
        <v>185675571</v>
      </c>
    </row>
    <row r="44" spans="1:11" ht="13.5">
      <c r="A44" s="22" t="s">
        <v>46</v>
      </c>
      <c r="B44" s="6">
        <v>626643500</v>
      </c>
      <c r="C44" s="6">
        <v>418372021</v>
      </c>
      <c r="D44" s="23">
        <v>-399052960</v>
      </c>
      <c r="E44" s="24">
        <v>2478795573</v>
      </c>
      <c r="F44" s="6">
        <v>3019927679</v>
      </c>
      <c r="G44" s="25">
        <v>3019927679</v>
      </c>
      <c r="H44" s="26">
        <v>413462633</v>
      </c>
      <c r="I44" s="24">
        <v>3032200990</v>
      </c>
      <c r="J44" s="6">
        <v>2751203000</v>
      </c>
      <c r="K44" s="25">
        <v>2594205030</v>
      </c>
    </row>
    <row r="45" spans="1:11" ht="13.5">
      <c r="A45" s="33" t="s">
        <v>47</v>
      </c>
      <c r="B45" s="7">
        <v>850828937</v>
      </c>
      <c r="C45" s="7">
        <v>2186150372</v>
      </c>
      <c r="D45" s="69">
        <v>67599899352</v>
      </c>
      <c r="E45" s="70">
        <v>58743652901</v>
      </c>
      <c r="F45" s="7">
        <v>13677962254</v>
      </c>
      <c r="G45" s="71">
        <v>13677962254</v>
      </c>
      <c r="H45" s="72">
        <v>70137268312</v>
      </c>
      <c r="I45" s="70">
        <v>21504928502</v>
      </c>
      <c r="J45" s="7">
        <v>24849033793</v>
      </c>
      <c r="K45" s="71">
        <v>23218164371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3241208018</v>
      </c>
      <c r="C48" s="6">
        <v>6220624918</v>
      </c>
      <c r="D48" s="23">
        <v>6680022907</v>
      </c>
      <c r="E48" s="24">
        <v>61784318137</v>
      </c>
      <c r="F48" s="6">
        <v>6254975805</v>
      </c>
      <c r="G48" s="25">
        <v>6254975805</v>
      </c>
      <c r="H48" s="26">
        <v>1915776551</v>
      </c>
      <c r="I48" s="24">
        <v>5809832889</v>
      </c>
      <c r="J48" s="6">
        <v>4874390969</v>
      </c>
      <c r="K48" s="25">
        <v>5274358902</v>
      </c>
    </row>
    <row r="49" spans="1:11" ht="13.5">
      <c r="A49" s="22" t="s">
        <v>50</v>
      </c>
      <c r="B49" s="6">
        <f>+B75</f>
        <v>31537834696</v>
      </c>
      <c r="C49" s="6">
        <f aca="true" t="shared" si="6" ref="C49:K49">+C75</f>
        <v>85144048286</v>
      </c>
      <c r="D49" s="23">
        <f t="shared" si="6"/>
        <v>10446362791.894745</v>
      </c>
      <c r="E49" s="24">
        <f t="shared" si="6"/>
        <v>1559156360.6359534</v>
      </c>
      <c r="F49" s="6">
        <f t="shared" si="6"/>
        <v>2162313759.0660896</v>
      </c>
      <c r="G49" s="25">
        <f t="shared" si="6"/>
        <v>2162313759.0660896</v>
      </c>
      <c r="H49" s="26">
        <f t="shared" si="6"/>
        <v>2918301166.65178</v>
      </c>
      <c r="I49" s="24">
        <f t="shared" si="6"/>
        <v>3415364303.331274</v>
      </c>
      <c r="J49" s="6">
        <f t="shared" si="6"/>
        <v>2094001063.5727806</v>
      </c>
      <c r="K49" s="25">
        <f t="shared" si="6"/>
        <v>3079418165.920027</v>
      </c>
    </row>
    <row r="50" spans="1:11" ht="13.5">
      <c r="A50" s="33" t="s">
        <v>51</v>
      </c>
      <c r="B50" s="7">
        <f>+B48-B49</f>
        <v>-28296626678</v>
      </c>
      <c r="C50" s="7">
        <f aca="true" t="shared" si="7" ref="C50:K50">+C48-C49</f>
        <v>-78923423368</v>
      </c>
      <c r="D50" s="69">
        <f t="shared" si="7"/>
        <v>-3766339884.894745</v>
      </c>
      <c r="E50" s="70">
        <f t="shared" si="7"/>
        <v>60225161776.364044</v>
      </c>
      <c r="F50" s="7">
        <f t="shared" si="7"/>
        <v>4092662045.9339104</v>
      </c>
      <c r="G50" s="71">
        <f t="shared" si="7"/>
        <v>4092662045.9339104</v>
      </c>
      <c r="H50" s="72">
        <f t="shared" si="7"/>
        <v>-1002524615.6517801</v>
      </c>
      <c r="I50" s="70">
        <f t="shared" si="7"/>
        <v>2394468585.668726</v>
      </c>
      <c r="J50" s="7">
        <f t="shared" si="7"/>
        <v>2780389905.4272194</v>
      </c>
      <c r="K50" s="71">
        <f t="shared" si="7"/>
        <v>2194940736.079973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45897387831</v>
      </c>
      <c r="C53" s="6">
        <v>76753987013</v>
      </c>
      <c r="D53" s="23">
        <v>69914924853</v>
      </c>
      <c r="E53" s="24">
        <v>10009621790</v>
      </c>
      <c r="F53" s="6">
        <v>81853711595</v>
      </c>
      <c r="G53" s="25">
        <v>81853711595</v>
      </c>
      <c r="H53" s="26">
        <v>5121394899</v>
      </c>
      <c r="I53" s="24">
        <v>85682446968</v>
      </c>
      <c r="J53" s="6">
        <v>89643909988</v>
      </c>
      <c r="K53" s="25">
        <v>93657980069</v>
      </c>
    </row>
    <row r="54" spans="1:11" ht="13.5">
      <c r="A54" s="22" t="s">
        <v>54</v>
      </c>
      <c r="B54" s="6">
        <v>0</v>
      </c>
      <c r="C54" s="6">
        <v>3278646221</v>
      </c>
      <c r="D54" s="23">
        <v>3232435108</v>
      </c>
      <c r="E54" s="24">
        <v>4438586519</v>
      </c>
      <c r="F54" s="6">
        <v>4136028363</v>
      </c>
      <c r="G54" s="25">
        <v>4136028363</v>
      </c>
      <c r="H54" s="26">
        <v>3214413440</v>
      </c>
      <c r="I54" s="24">
        <v>4332705626</v>
      </c>
      <c r="J54" s="6">
        <v>4582701980</v>
      </c>
      <c r="K54" s="25">
        <v>4788077918</v>
      </c>
    </row>
    <row r="55" spans="1:11" ht="13.5">
      <c r="A55" s="22" t="s">
        <v>55</v>
      </c>
      <c r="B55" s="6">
        <v>3598765677</v>
      </c>
      <c r="C55" s="6">
        <v>56376386</v>
      </c>
      <c r="D55" s="23">
        <v>2399931993</v>
      </c>
      <c r="E55" s="24">
        <v>2313731887</v>
      </c>
      <c r="F55" s="6">
        <v>4205740955</v>
      </c>
      <c r="G55" s="25">
        <v>4205740955</v>
      </c>
      <c r="H55" s="26">
        <v>2533156562</v>
      </c>
      <c r="I55" s="24">
        <v>3487510005</v>
      </c>
      <c r="J55" s="6">
        <v>3880257875</v>
      </c>
      <c r="K55" s="25">
        <v>4161272944</v>
      </c>
    </row>
    <row r="56" spans="1:11" ht="13.5">
      <c r="A56" s="22" t="s">
        <v>56</v>
      </c>
      <c r="B56" s="6">
        <v>928847179</v>
      </c>
      <c r="C56" s="6">
        <v>1903162800</v>
      </c>
      <c r="D56" s="23">
        <v>1747466327</v>
      </c>
      <c r="E56" s="24">
        <v>8804335417</v>
      </c>
      <c r="F56" s="6">
        <v>2315767604</v>
      </c>
      <c r="G56" s="25">
        <v>2315767604</v>
      </c>
      <c r="H56" s="26">
        <v>1821124479</v>
      </c>
      <c r="I56" s="24">
        <v>2368666197</v>
      </c>
      <c r="J56" s="6">
        <v>2455861238</v>
      </c>
      <c r="K56" s="25">
        <v>2566361664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2845799000</v>
      </c>
      <c r="C59" s="6">
        <v>3101357000</v>
      </c>
      <c r="D59" s="23">
        <v>3101357000</v>
      </c>
      <c r="E59" s="24">
        <v>3201093000</v>
      </c>
      <c r="F59" s="6">
        <v>3141416000</v>
      </c>
      <c r="G59" s="25">
        <v>3141416000</v>
      </c>
      <c r="H59" s="26">
        <v>3141416000</v>
      </c>
      <c r="I59" s="24">
        <v>3201093000</v>
      </c>
      <c r="J59" s="6">
        <v>3238014017</v>
      </c>
      <c r="K59" s="25">
        <v>3379661717</v>
      </c>
    </row>
    <row r="60" spans="1:11" ht="13.5">
      <c r="A60" s="90" t="s">
        <v>59</v>
      </c>
      <c r="B60" s="6">
        <v>1481240068</v>
      </c>
      <c r="C60" s="6">
        <v>1910810000</v>
      </c>
      <c r="D60" s="23">
        <v>1910810000</v>
      </c>
      <c r="E60" s="24">
        <v>2210194000</v>
      </c>
      <c r="F60" s="6">
        <v>2349964000</v>
      </c>
      <c r="G60" s="25">
        <v>2349964000</v>
      </c>
      <c r="H60" s="26">
        <v>2349964000</v>
      </c>
      <c r="I60" s="24">
        <v>2454679000</v>
      </c>
      <c r="J60" s="6">
        <v>2582956000</v>
      </c>
      <c r="K60" s="25">
        <v>2707544350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29567</v>
      </c>
      <c r="C62" s="98">
        <v>23853</v>
      </c>
      <c r="D62" s="99">
        <v>23853</v>
      </c>
      <c r="E62" s="97">
        <v>12920</v>
      </c>
      <c r="F62" s="98">
        <v>12920</v>
      </c>
      <c r="G62" s="99">
        <v>12920</v>
      </c>
      <c r="H62" s="100">
        <v>12920</v>
      </c>
      <c r="I62" s="97">
        <v>12920</v>
      </c>
      <c r="J62" s="98">
        <v>12920</v>
      </c>
      <c r="K62" s="99">
        <v>12920</v>
      </c>
    </row>
    <row r="63" spans="1:11" ht="13.5">
      <c r="A63" s="96" t="s">
        <v>62</v>
      </c>
      <c r="B63" s="97">
        <v>7183</v>
      </c>
      <c r="C63" s="98">
        <v>5576</v>
      </c>
      <c r="D63" s="99">
        <v>5576</v>
      </c>
      <c r="E63" s="97">
        <v>2133</v>
      </c>
      <c r="F63" s="98">
        <v>3743</v>
      </c>
      <c r="G63" s="99">
        <v>3743</v>
      </c>
      <c r="H63" s="100">
        <v>3743</v>
      </c>
      <c r="I63" s="97">
        <v>2133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1.1361332547422165</v>
      </c>
      <c r="E70" s="5">
        <f t="shared" si="8"/>
        <v>0.8958243296897231</v>
      </c>
      <c r="F70" s="5">
        <f t="shared" si="8"/>
        <v>0.9722362684438602</v>
      </c>
      <c r="G70" s="5">
        <f t="shared" si="8"/>
        <v>0.9722362684438602</v>
      </c>
      <c r="H70" s="5">
        <f t="shared" si="8"/>
        <v>1.107350902113456</v>
      </c>
      <c r="I70" s="5">
        <f t="shared" si="8"/>
        <v>0.9631822884063612</v>
      </c>
      <c r="J70" s="5">
        <f t="shared" si="8"/>
        <v>0.9960146139369441</v>
      </c>
      <c r="K70" s="5">
        <f t="shared" si="8"/>
        <v>0.9813811678659397</v>
      </c>
    </row>
    <row r="71" spans="1:11" ht="12.75" hidden="1">
      <c r="A71" s="1" t="s">
        <v>89</v>
      </c>
      <c r="B71" s="2">
        <f>+B83</f>
        <v>0</v>
      </c>
      <c r="C71" s="2">
        <f aca="true" t="shared" si="9" ref="C71:K71">+C83</f>
        <v>0</v>
      </c>
      <c r="D71" s="2">
        <f t="shared" si="9"/>
        <v>54631289706</v>
      </c>
      <c r="E71" s="2">
        <f t="shared" si="9"/>
        <v>48000156382</v>
      </c>
      <c r="F71" s="2">
        <f t="shared" si="9"/>
        <v>48516713312</v>
      </c>
      <c r="G71" s="2">
        <f t="shared" si="9"/>
        <v>48516713312</v>
      </c>
      <c r="H71" s="2">
        <f t="shared" si="9"/>
        <v>55076769058</v>
      </c>
      <c r="I71" s="2">
        <f t="shared" si="9"/>
        <v>52329483556</v>
      </c>
      <c r="J71" s="2">
        <f t="shared" si="9"/>
        <v>58107160708</v>
      </c>
      <c r="K71" s="2">
        <f t="shared" si="9"/>
        <v>60744025028</v>
      </c>
    </row>
    <row r="72" spans="1:11" ht="12.75" hidden="1">
      <c r="A72" s="1" t="s">
        <v>90</v>
      </c>
      <c r="B72" s="2">
        <f>+B77</f>
        <v>41479335743</v>
      </c>
      <c r="C72" s="2">
        <f aca="true" t="shared" si="10" ref="C72:K72">+C77</f>
        <v>47175912390</v>
      </c>
      <c r="D72" s="2">
        <f t="shared" si="10"/>
        <v>48085283551</v>
      </c>
      <c r="E72" s="2">
        <f t="shared" si="10"/>
        <v>53582108446</v>
      </c>
      <c r="F72" s="2">
        <f t="shared" si="10"/>
        <v>49902184157</v>
      </c>
      <c r="G72" s="2">
        <f t="shared" si="10"/>
        <v>49902184157</v>
      </c>
      <c r="H72" s="2">
        <f t="shared" si="10"/>
        <v>49737412913</v>
      </c>
      <c r="I72" s="2">
        <f t="shared" si="10"/>
        <v>54329781793</v>
      </c>
      <c r="J72" s="2">
        <f t="shared" si="10"/>
        <v>58339666803</v>
      </c>
      <c r="K72" s="2">
        <f t="shared" si="10"/>
        <v>61896464918</v>
      </c>
    </row>
    <row r="73" spans="1:11" ht="12.75" hidden="1">
      <c r="A73" s="1" t="s">
        <v>91</v>
      </c>
      <c r="B73" s="2">
        <f>+B74</f>
        <v>-3954013671.833334</v>
      </c>
      <c r="C73" s="2">
        <f aca="true" t="shared" si="11" ref="C73:K73">+(C78+C80+C81+C82)-(B78+B80+B81+B82)</f>
        <v>-1409836137</v>
      </c>
      <c r="D73" s="2">
        <f t="shared" si="11"/>
        <v>-19109085051</v>
      </c>
      <c r="E73" s="2">
        <f t="shared" si="11"/>
        <v>-21543268756</v>
      </c>
      <c r="F73" s="2">
        <f>+(F78+F80+F81+F82)-(D78+D80+D81+D82)</f>
        <v>-8204920062</v>
      </c>
      <c r="G73" s="2">
        <f>+(G78+G80+G81+G82)-(D78+D80+D81+D82)</f>
        <v>-8204920062</v>
      </c>
      <c r="H73" s="2">
        <f>+(H78+H80+H81+H82)-(D78+D80+D81+D82)</f>
        <v>-17215617025</v>
      </c>
      <c r="I73" s="2">
        <f>+(I78+I80+I81+I82)-(E78+E80+E81+E82)</f>
        <v>13072497133</v>
      </c>
      <c r="J73" s="2">
        <f t="shared" si="11"/>
        <v>-59575063</v>
      </c>
      <c r="K73" s="2">
        <f t="shared" si="11"/>
        <v>-790469666</v>
      </c>
    </row>
    <row r="74" spans="1:11" ht="12.75" hidden="1">
      <c r="A74" s="1" t="s">
        <v>92</v>
      </c>
      <c r="B74" s="2">
        <f>+TREND(C74:E74)</f>
        <v>-3954013671.833334</v>
      </c>
      <c r="C74" s="2">
        <f>+C73</f>
        <v>-1409836137</v>
      </c>
      <c r="D74" s="2">
        <f aca="true" t="shared" si="12" ref="D74:K74">+D73</f>
        <v>-19109085051</v>
      </c>
      <c r="E74" s="2">
        <f t="shared" si="12"/>
        <v>-21543268756</v>
      </c>
      <c r="F74" s="2">
        <f t="shared" si="12"/>
        <v>-8204920062</v>
      </c>
      <c r="G74" s="2">
        <f t="shared" si="12"/>
        <v>-8204920062</v>
      </c>
      <c r="H74" s="2">
        <f t="shared" si="12"/>
        <v>-17215617025</v>
      </c>
      <c r="I74" s="2">
        <f t="shared" si="12"/>
        <v>13072497133</v>
      </c>
      <c r="J74" s="2">
        <f t="shared" si="12"/>
        <v>-59575063</v>
      </c>
      <c r="K74" s="2">
        <f t="shared" si="12"/>
        <v>-790469666</v>
      </c>
    </row>
    <row r="75" spans="1:11" ht="12.75" hidden="1">
      <c r="A75" s="1" t="s">
        <v>93</v>
      </c>
      <c r="B75" s="2">
        <f>+B84-(((B80+B81+B78)*B70)-B79)</f>
        <v>31537834696</v>
      </c>
      <c r="C75" s="2">
        <f aca="true" t="shared" si="13" ref="C75:K75">+C84-(((C80+C81+C78)*C70)-C79)</f>
        <v>85144048286</v>
      </c>
      <c r="D75" s="2">
        <f t="shared" si="13"/>
        <v>10446362791.894745</v>
      </c>
      <c r="E75" s="2">
        <f t="shared" si="13"/>
        <v>1559156360.6359534</v>
      </c>
      <c r="F75" s="2">
        <f t="shared" si="13"/>
        <v>2162313759.0660896</v>
      </c>
      <c r="G75" s="2">
        <f t="shared" si="13"/>
        <v>2162313759.0660896</v>
      </c>
      <c r="H75" s="2">
        <f t="shared" si="13"/>
        <v>2918301166.65178</v>
      </c>
      <c r="I75" s="2">
        <f t="shared" si="13"/>
        <v>3415364303.331274</v>
      </c>
      <c r="J75" s="2">
        <f t="shared" si="13"/>
        <v>2094001063.5727806</v>
      </c>
      <c r="K75" s="2">
        <f t="shared" si="13"/>
        <v>3079418165.920027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41479335743</v>
      </c>
      <c r="C77" s="3">
        <v>47175912390</v>
      </c>
      <c r="D77" s="3">
        <v>48085283551</v>
      </c>
      <c r="E77" s="3">
        <v>53582108446</v>
      </c>
      <c r="F77" s="3">
        <v>49902184157</v>
      </c>
      <c r="G77" s="3">
        <v>49902184157</v>
      </c>
      <c r="H77" s="3">
        <v>49737412913</v>
      </c>
      <c r="I77" s="3">
        <v>54329781793</v>
      </c>
      <c r="J77" s="3">
        <v>58339666803</v>
      </c>
      <c r="K77" s="3">
        <v>61896464918</v>
      </c>
    </row>
    <row r="78" spans="1:11" ht="12.75" hidden="1">
      <c r="A78" s="1" t="s">
        <v>66</v>
      </c>
      <c r="B78" s="3">
        <v>0</v>
      </c>
      <c r="C78" s="3">
        <v>4040513350</v>
      </c>
      <c r="D78" s="3">
        <v>2107029921</v>
      </c>
      <c r="E78" s="3">
        <v>3314844</v>
      </c>
      <c r="F78" s="3">
        <v>83899000</v>
      </c>
      <c r="G78" s="3">
        <v>83899000</v>
      </c>
      <c r="H78" s="3">
        <v>39038459</v>
      </c>
      <c r="I78" s="3">
        <v>83899000</v>
      </c>
      <c r="J78" s="3">
        <v>83899000</v>
      </c>
      <c r="K78" s="3">
        <v>83899000</v>
      </c>
    </row>
    <row r="79" spans="1:11" ht="12.75" hidden="1">
      <c r="A79" s="1" t="s">
        <v>67</v>
      </c>
      <c r="B79" s="3">
        <v>24917688761</v>
      </c>
      <c r="C79" s="3">
        <v>40237073585</v>
      </c>
      <c r="D79" s="3">
        <v>19488623253</v>
      </c>
      <c r="E79" s="3">
        <v>-207772202</v>
      </c>
      <c r="F79" s="3">
        <v>13145797786</v>
      </c>
      <c r="G79" s="3">
        <v>13145797786</v>
      </c>
      <c r="H79" s="3">
        <v>1139601881</v>
      </c>
      <c r="I79" s="3">
        <v>13096159234</v>
      </c>
      <c r="J79" s="3">
        <v>13279784612</v>
      </c>
      <c r="K79" s="3">
        <v>13451791710</v>
      </c>
    </row>
    <row r="80" spans="1:11" ht="12.75" hidden="1">
      <c r="A80" s="1" t="s">
        <v>68</v>
      </c>
      <c r="B80" s="3">
        <v>7235172209</v>
      </c>
      <c r="C80" s="3">
        <v>13442802540</v>
      </c>
      <c r="D80" s="3">
        <v>14596142383</v>
      </c>
      <c r="E80" s="3">
        <v>209666999</v>
      </c>
      <c r="F80" s="3">
        <v>7509406230</v>
      </c>
      <c r="G80" s="3">
        <v>7509406230</v>
      </c>
      <c r="H80" s="3">
        <v>3527445064</v>
      </c>
      <c r="I80" s="3">
        <v>8250857544</v>
      </c>
      <c r="J80" s="3">
        <v>9001515481</v>
      </c>
      <c r="K80" s="3">
        <v>9669045815</v>
      </c>
    </row>
    <row r="81" spans="1:11" ht="12.75" hidden="1">
      <c r="A81" s="1" t="s">
        <v>69</v>
      </c>
      <c r="B81" s="3">
        <v>34251979331</v>
      </c>
      <c r="C81" s="3">
        <v>21876023931</v>
      </c>
      <c r="D81" s="3">
        <v>3124777841</v>
      </c>
      <c r="E81" s="3">
        <v>314266568</v>
      </c>
      <c r="F81" s="3">
        <v>5422291875</v>
      </c>
      <c r="G81" s="3">
        <v>5422291875</v>
      </c>
      <c r="H81" s="3">
        <v>974475591</v>
      </c>
      <c r="I81" s="3">
        <v>4414989000</v>
      </c>
      <c r="J81" s="3">
        <v>3604756000</v>
      </c>
      <c r="K81" s="3">
        <v>2146756000</v>
      </c>
    </row>
    <row r="82" spans="1:11" ht="12.75" hidden="1">
      <c r="A82" s="1" t="s">
        <v>70</v>
      </c>
      <c r="B82" s="3">
        <v>252286815</v>
      </c>
      <c r="C82" s="3">
        <v>970262397</v>
      </c>
      <c r="D82" s="3">
        <v>1392567022</v>
      </c>
      <c r="E82" s="3">
        <v>-850000000</v>
      </c>
      <c r="F82" s="3">
        <v>0</v>
      </c>
      <c r="G82" s="3">
        <v>0</v>
      </c>
      <c r="H82" s="3">
        <v>-536058972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54631289706</v>
      </c>
      <c r="E83" s="3">
        <v>48000156382</v>
      </c>
      <c r="F83" s="3">
        <v>48516713312</v>
      </c>
      <c r="G83" s="3">
        <v>48516713312</v>
      </c>
      <c r="H83" s="3">
        <v>55076769058</v>
      </c>
      <c r="I83" s="3">
        <v>52329483556</v>
      </c>
      <c r="J83" s="3">
        <v>58107160708</v>
      </c>
      <c r="K83" s="3">
        <v>60744025028</v>
      </c>
    </row>
    <row r="84" spans="1:11" ht="12.75" hidden="1">
      <c r="A84" s="1" t="s">
        <v>72</v>
      </c>
      <c r="B84" s="3">
        <v>6620145935</v>
      </c>
      <c r="C84" s="3">
        <v>44906974701</v>
      </c>
      <c r="D84" s="3">
        <v>13484933072</v>
      </c>
      <c r="E84" s="3">
        <v>2239250517</v>
      </c>
      <c r="F84" s="3">
        <v>1670751534</v>
      </c>
      <c r="G84" s="3">
        <v>1670751534</v>
      </c>
      <c r="H84" s="3">
        <v>6807134457</v>
      </c>
      <c r="I84" s="3">
        <v>2599534159</v>
      </c>
      <c r="J84" s="3">
        <v>1453811704</v>
      </c>
      <c r="K84" s="3">
        <v>1305768739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6761720012</v>
      </c>
      <c r="C5" s="6">
        <v>7118444668</v>
      </c>
      <c r="D5" s="23">
        <v>7424886565</v>
      </c>
      <c r="E5" s="24">
        <v>8485709037</v>
      </c>
      <c r="F5" s="6">
        <v>8587212146</v>
      </c>
      <c r="G5" s="25">
        <v>8587212146</v>
      </c>
      <c r="H5" s="26">
        <v>8464645573</v>
      </c>
      <c r="I5" s="24">
        <v>8587212147</v>
      </c>
      <c r="J5" s="6">
        <v>9136840384</v>
      </c>
      <c r="K5" s="25">
        <v>9712932078</v>
      </c>
    </row>
    <row r="6" spans="1:11" ht="13.5">
      <c r="A6" s="22" t="s">
        <v>18</v>
      </c>
      <c r="B6" s="6">
        <v>16911688108</v>
      </c>
      <c r="C6" s="6">
        <v>17942702330</v>
      </c>
      <c r="D6" s="23">
        <v>18344308119</v>
      </c>
      <c r="E6" s="24">
        <v>22107239561</v>
      </c>
      <c r="F6" s="6">
        <v>21261504474</v>
      </c>
      <c r="G6" s="25">
        <v>21261504474</v>
      </c>
      <c r="H6" s="26">
        <v>19454141302</v>
      </c>
      <c r="I6" s="24">
        <v>22883629027</v>
      </c>
      <c r="J6" s="6">
        <v>24024865743</v>
      </c>
      <c r="K6" s="25">
        <v>25464073394</v>
      </c>
    </row>
    <row r="7" spans="1:11" ht="13.5">
      <c r="A7" s="22" t="s">
        <v>19</v>
      </c>
      <c r="B7" s="6">
        <v>210274693</v>
      </c>
      <c r="C7" s="6">
        <v>393426880</v>
      </c>
      <c r="D7" s="23">
        <v>235584311</v>
      </c>
      <c r="E7" s="24">
        <v>159531044</v>
      </c>
      <c r="F7" s="6">
        <v>158872850</v>
      </c>
      <c r="G7" s="25">
        <v>158872850</v>
      </c>
      <c r="H7" s="26">
        <v>201857648</v>
      </c>
      <c r="I7" s="24">
        <v>159184463</v>
      </c>
      <c r="J7" s="6">
        <v>166607020</v>
      </c>
      <c r="K7" s="25">
        <v>174286874</v>
      </c>
    </row>
    <row r="8" spans="1:11" ht="13.5">
      <c r="A8" s="22" t="s">
        <v>20</v>
      </c>
      <c r="B8" s="6">
        <v>3311753383</v>
      </c>
      <c r="C8" s="6">
        <v>2819731116</v>
      </c>
      <c r="D8" s="23">
        <v>3258741770</v>
      </c>
      <c r="E8" s="24">
        <v>3421941396</v>
      </c>
      <c r="F8" s="6">
        <v>3951095954</v>
      </c>
      <c r="G8" s="25">
        <v>3951095954</v>
      </c>
      <c r="H8" s="26">
        <v>3812411379</v>
      </c>
      <c r="I8" s="24">
        <v>3688049710</v>
      </c>
      <c r="J8" s="6">
        <v>3920492500</v>
      </c>
      <c r="K8" s="25">
        <v>4055192590</v>
      </c>
    </row>
    <row r="9" spans="1:11" ht="13.5">
      <c r="A9" s="22" t="s">
        <v>21</v>
      </c>
      <c r="B9" s="6">
        <v>3409202196</v>
      </c>
      <c r="C9" s="6">
        <v>27405668080</v>
      </c>
      <c r="D9" s="23">
        <v>3581886796</v>
      </c>
      <c r="E9" s="24">
        <v>3386293356</v>
      </c>
      <c r="F9" s="6">
        <v>3345871703</v>
      </c>
      <c r="G9" s="25">
        <v>3345871703</v>
      </c>
      <c r="H9" s="26">
        <v>2901550706</v>
      </c>
      <c r="I9" s="24">
        <v>3676253244</v>
      </c>
      <c r="J9" s="6">
        <v>3909185699</v>
      </c>
      <c r="K9" s="25">
        <v>4052563566</v>
      </c>
    </row>
    <row r="10" spans="1:11" ht="25.5">
      <c r="A10" s="27" t="s">
        <v>82</v>
      </c>
      <c r="B10" s="28">
        <f>SUM(B5:B9)</f>
        <v>30604638392</v>
      </c>
      <c r="C10" s="29">
        <f aca="true" t="shared" si="0" ref="C10:K10">SUM(C5:C9)</f>
        <v>55679973074</v>
      </c>
      <c r="D10" s="30">
        <f t="shared" si="0"/>
        <v>32845407561</v>
      </c>
      <c r="E10" s="28">
        <f t="shared" si="0"/>
        <v>37560714394</v>
      </c>
      <c r="F10" s="29">
        <f t="shared" si="0"/>
        <v>37304557127</v>
      </c>
      <c r="G10" s="31">
        <f t="shared" si="0"/>
        <v>37304557127</v>
      </c>
      <c r="H10" s="32">
        <f t="shared" si="0"/>
        <v>34834606608</v>
      </c>
      <c r="I10" s="28">
        <f t="shared" si="0"/>
        <v>38994328591</v>
      </c>
      <c r="J10" s="29">
        <f t="shared" si="0"/>
        <v>41157991346</v>
      </c>
      <c r="K10" s="31">
        <f t="shared" si="0"/>
        <v>43459048502</v>
      </c>
    </row>
    <row r="11" spans="1:11" ht="13.5">
      <c r="A11" s="22" t="s">
        <v>22</v>
      </c>
      <c r="B11" s="6">
        <v>8141500133</v>
      </c>
      <c r="C11" s="6">
        <v>8999920484</v>
      </c>
      <c r="D11" s="23">
        <v>11615145240</v>
      </c>
      <c r="E11" s="24">
        <v>11656196837</v>
      </c>
      <c r="F11" s="6">
        <v>11504625020</v>
      </c>
      <c r="G11" s="25">
        <v>11504625020</v>
      </c>
      <c r="H11" s="26">
        <v>12768940878</v>
      </c>
      <c r="I11" s="24">
        <v>12155084872</v>
      </c>
      <c r="J11" s="6">
        <v>12856102925</v>
      </c>
      <c r="K11" s="25">
        <v>13408783796</v>
      </c>
    </row>
    <row r="12" spans="1:11" ht="13.5">
      <c r="A12" s="22" t="s">
        <v>23</v>
      </c>
      <c r="B12" s="6">
        <v>123785928</v>
      </c>
      <c r="C12" s="6">
        <v>126684958</v>
      </c>
      <c r="D12" s="23">
        <v>126485905</v>
      </c>
      <c r="E12" s="24">
        <v>150602349</v>
      </c>
      <c r="F12" s="6">
        <v>154587726</v>
      </c>
      <c r="G12" s="25">
        <v>154587726</v>
      </c>
      <c r="H12" s="26">
        <v>131885927</v>
      </c>
      <c r="I12" s="24">
        <v>154587725</v>
      </c>
      <c r="J12" s="6">
        <v>161389601</v>
      </c>
      <c r="K12" s="25">
        <v>168652106</v>
      </c>
    </row>
    <row r="13" spans="1:11" ht="13.5">
      <c r="A13" s="22" t="s">
        <v>83</v>
      </c>
      <c r="B13" s="6">
        <v>3652741082</v>
      </c>
      <c r="C13" s="6">
        <v>3192620236</v>
      </c>
      <c r="D13" s="23">
        <v>2142273844</v>
      </c>
      <c r="E13" s="24">
        <v>2372096333</v>
      </c>
      <c r="F13" s="6">
        <v>2372617765</v>
      </c>
      <c r="G13" s="25">
        <v>2372617765</v>
      </c>
      <c r="H13" s="26">
        <v>2104490472</v>
      </c>
      <c r="I13" s="24">
        <v>2499320639</v>
      </c>
      <c r="J13" s="6">
        <v>2609812858</v>
      </c>
      <c r="K13" s="25">
        <v>2727232782</v>
      </c>
    </row>
    <row r="14" spans="1:11" ht="13.5">
      <c r="A14" s="22" t="s">
        <v>24</v>
      </c>
      <c r="B14" s="6">
        <v>2841750473</v>
      </c>
      <c r="C14" s="6">
        <v>1393779795</v>
      </c>
      <c r="D14" s="23">
        <v>1440063401</v>
      </c>
      <c r="E14" s="24">
        <v>1455416667</v>
      </c>
      <c r="F14" s="6">
        <v>1455416670</v>
      </c>
      <c r="G14" s="25">
        <v>1455416670</v>
      </c>
      <c r="H14" s="26">
        <v>852848712</v>
      </c>
      <c r="I14" s="24">
        <v>1515088749</v>
      </c>
      <c r="J14" s="6">
        <v>1581752657</v>
      </c>
      <c r="K14" s="25">
        <v>1645022758</v>
      </c>
    </row>
    <row r="15" spans="1:11" ht="13.5">
      <c r="A15" s="22" t="s">
        <v>84</v>
      </c>
      <c r="B15" s="6">
        <v>10653608356</v>
      </c>
      <c r="C15" s="6">
        <v>11393448057</v>
      </c>
      <c r="D15" s="23">
        <v>12619503468</v>
      </c>
      <c r="E15" s="24">
        <v>13329971319</v>
      </c>
      <c r="F15" s="6">
        <v>13342137292</v>
      </c>
      <c r="G15" s="25">
        <v>13342137292</v>
      </c>
      <c r="H15" s="26">
        <v>12064816052</v>
      </c>
      <c r="I15" s="24">
        <v>14951939907</v>
      </c>
      <c r="J15" s="6">
        <v>15996068520</v>
      </c>
      <c r="K15" s="25">
        <v>17116230134</v>
      </c>
    </row>
    <row r="16" spans="1:11" ht="13.5">
      <c r="A16" s="22" t="s">
        <v>20</v>
      </c>
      <c r="B16" s="6">
        <v>211304745</v>
      </c>
      <c r="C16" s="6">
        <v>137117848</v>
      </c>
      <c r="D16" s="23">
        <v>145957730</v>
      </c>
      <c r="E16" s="24">
        <v>45553097</v>
      </c>
      <c r="F16" s="6">
        <v>44472182</v>
      </c>
      <c r="G16" s="25">
        <v>44472182</v>
      </c>
      <c r="H16" s="26">
        <v>56150021</v>
      </c>
      <c r="I16" s="24">
        <v>43164450</v>
      </c>
      <c r="J16" s="6">
        <v>45729618</v>
      </c>
      <c r="K16" s="25">
        <v>47774482</v>
      </c>
    </row>
    <row r="17" spans="1:11" ht="13.5">
      <c r="A17" s="22" t="s">
        <v>25</v>
      </c>
      <c r="B17" s="6">
        <v>7066886587</v>
      </c>
      <c r="C17" s="6">
        <v>8048592904</v>
      </c>
      <c r="D17" s="23">
        <v>9432163458</v>
      </c>
      <c r="E17" s="24">
        <v>8696325495</v>
      </c>
      <c r="F17" s="6">
        <v>8604655251</v>
      </c>
      <c r="G17" s="25">
        <v>8604655251</v>
      </c>
      <c r="H17" s="26">
        <v>7943911173</v>
      </c>
      <c r="I17" s="24">
        <v>7820367731</v>
      </c>
      <c r="J17" s="6">
        <v>8044481500</v>
      </c>
      <c r="K17" s="25">
        <v>8441511251</v>
      </c>
    </row>
    <row r="18" spans="1:11" ht="13.5">
      <c r="A18" s="33" t="s">
        <v>26</v>
      </c>
      <c r="B18" s="34">
        <f>SUM(B11:B17)</f>
        <v>32691577304</v>
      </c>
      <c r="C18" s="35">
        <f aca="true" t="shared" si="1" ref="C18:K18">SUM(C11:C17)</f>
        <v>33292164282</v>
      </c>
      <c r="D18" s="36">
        <f t="shared" si="1"/>
        <v>37521593046</v>
      </c>
      <c r="E18" s="34">
        <f t="shared" si="1"/>
        <v>37706162097</v>
      </c>
      <c r="F18" s="35">
        <f t="shared" si="1"/>
        <v>37478511906</v>
      </c>
      <c r="G18" s="37">
        <f t="shared" si="1"/>
        <v>37478511906</v>
      </c>
      <c r="H18" s="38">
        <f t="shared" si="1"/>
        <v>35923043235</v>
      </c>
      <c r="I18" s="34">
        <f t="shared" si="1"/>
        <v>39139554073</v>
      </c>
      <c r="J18" s="35">
        <f t="shared" si="1"/>
        <v>41295337679</v>
      </c>
      <c r="K18" s="37">
        <f t="shared" si="1"/>
        <v>43555207309</v>
      </c>
    </row>
    <row r="19" spans="1:11" ht="13.5">
      <c r="A19" s="33" t="s">
        <v>27</v>
      </c>
      <c r="B19" s="39">
        <f>+B10-B18</f>
        <v>-2086938912</v>
      </c>
      <c r="C19" s="40">
        <f aca="true" t="shared" si="2" ref="C19:K19">+C10-C18</f>
        <v>22387808792</v>
      </c>
      <c r="D19" s="41">
        <f t="shared" si="2"/>
        <v>-4676185485</v>
      </c>
      <c r="E19" s="39">
        <f t="shared" si="2"/>
        <v>-145447703</v>
      </c>
      <c r="F19" s="40">
        <f t="shared" si="2"/>
        <v>-173954779</v>
      </c>
      <c r="G19" s="42">
        <f t="shared" si="2"/>
        <v>-173954779</v>
      </c>
      <c r="H19" s="43">
        <f t="shared" si="2"/>
        <v>-1088436627</v>
      </c>
      <c r="I19" s="39">
        <f t="shared" si="2"/>
        <v>-145225482</v>
      </c>
      <c r="J19" s="40">
        <f t="shared" si="2"/>
        <v>-137346333</v>
      </c>
      <c r="K19" s="42">
        <f t="shared" si="2"/>
        <v>-96158807</v>
      </c>
    </row>
    <row r="20" spans="1:11" ht="25.5">
      <c r="A20" s="44" t="s">
        <v>28</v>
      </c>
      <c r="B20" s="45">
        <v>1675627694</v>
      </c>
      <c r="C20" s="46">
        <v>1700179405</v>
      </c>
      <c r="D20" s="47">
        <v>575331058</v>
      </c>
      <c r="E20" s="45">
        <v>2101310090</v>
      </c>
      <c r="F20" s="46">
        <v>2101356370</v>
      </c>
      <c r="G20" s="48">
        <v>2101356370</v>
      </c>
      <c r="H20" s="49">
        <v>587060092</v>
      </c>
      <c r="I20" s="45">
        <v>2277571493</v>
      </c>
      <c r="J20" s="46">
        <v>2283236805</v>
      </c>
      <c r="K20" s="48">
        <v>2211003281</v>
      </c>
    </row>
    <row r="21" spans="1:11" ht="63.75">
      <c r="A21" s="50" t="s">
        <v>85</v>
      </c>
      <c r="B21" s="51">
        <v>106917349</v>
      </c>
      <c r="C21" s="52">
        <v>167173434</v>
      </c>
      <c r="D21" s="53">
        <v>994668375</v>
      </c>
      <c r="E21" s="51">
        <v>206437285</v>
      </c>
      <c r="F21" s="52">
        <v>51048157</v>
      </c>
      <c r="G21" s="54">
        <v>51048157</v>
      </c>
      <c r="H21" s="55">
        <v>1212635496</v>
      </c>
      <c r="I21" s="51">
        <v>175958214</v>
      </c>
      <c r="J21" s="52">
        <v>173260374</v>
      </c>
      <c r="K21" s="54">
        <v>181057091</v>
      </c>
    </row>
    <row r="22" spans="1:11" ht="25.5">
      <c r="A22" s="56" t="s">
        <v>86</v>
      </c>
      <c r="B22" s="57">
        <f>SUM(B19:B21)</f>
        <v>-304393869</v>
      </c>
      <c r="C22" s="58">
        <f aca="true" t="shared" si="3" ref="C22:K22">SUM(C19:C21)</f>
        <v>24255161631</v>
      </c>
      <c r="D22" s="59">
        <f t="shared" si="3"/>
        <v>-3106186052</v>
      </c>
      <c r="E22" s="57">
        <f t="shared" si="3"/>
        <v>2162299672</v>
      </c>
      <c r="F22" s="58">
        <f t="shared" si="3"/>
        <v>1978449748</v>
      </c>
      <c r="G22" s="60">
        <f t="shared" si="3"/>
        <v>1978449748</v>
      </c>
      <c r="H22" s="61">
        <f t="shared" si="3"/>
        <v>711258961</v>
      </c>
      <c r="I22" s="57">
        <f t="shared" si="3"/>
        <v>2308304225</v>
      </c>
      <c r="J22" s="58">
        <f t="shared" si="3"/>
        <v>2319150846</v>
      </c>
      <c r="K22" s="60">
        <f t="shared" si="3"/>
        <v>2295901565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-304393869</v>
      </c>
      <c r="C24" s="40">
        <f aca="true" t="shared" si="4" ref="C24:K24">SUM(C22:C23)</f>
        <v>24255161631</v>
      </c>
      <c r="D24" s="41">
        <f t="shared" si="4"/>
        <v>-3106186052</v>
      </c>
      <c r="E24" s="39">
        <f t="shared" si="4"/>
        <v>2162299672</v>
      </c>
      <c r="F24" s="40">
        <f t="shared" si="4"/>
        <v>1978449748</v>
      </c>
      <c r="G24" s="42">
        <f t="shared" si="4"/>
        <v>1978449748</v>
      </c>
      <c r="H24" s="43">
        <f t="shared" si="4"/>
        <v>711258961</v>
      </c>
      <c r="I24" s="39">
        <f t="shared" si="4"/>
        <v>2308304225</v>
      </c>
      <c r="J24" s="40">
        <f t="shared" si="4"/>
        <v>2319150846</v>
      </c>
      <c r="K24" s="42">
        <f t="shared" si="4"/>
        <v>2295901565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4214986716</v>
      </c>
      <c r="C27" s="7">
        <v>-2925831381</v>
      </c>
      <c r="D27" s="69">
        <v>0</v>
      </c>
      <c r="E27" s="70">
        <v>4037545347</v>
      </c>
      <c r="F27" s="7">
        <v>3860070163</v>
      </c>
      <c r="G27" s="71">
        <v>3860070163</v>
      </c>
      <c r="H27" s="72">
        <v>3004975829</v>
      </c>
      <c r="I27" s="70">
        <v>3956871493</v>
      </c>
      <c r="J27" s="7">
        <v>3966753521</v>
      </c>
      <c r="K27" s="71">
        <v>3885934817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2217810091</v>
      </c>
      <c r="F28" s="6">
        <v>2002062750</v>
      </c>
      <c r="G28" s="25">
        <v>2002062750</v>
      </c>
      <c r="H28" s="26">
        <v>0</v>
      </c>
      <c r="I28" s="24">
        <v>2287571493</v>
      </c>
      <c r="J28" s="6">
        <v>2283236804</v>
      </c>
      <c r="K28" s="25">
        <v>2211003281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1492500000</v>
      </c>
      <c r="F30" s="6">
        <v>1500000000</v>
      </c>
      <c r="G30" s="25">
        <v>1500000000</v>
      </c>
      <c r="H30" s="26">
        <v>0</v>
      </c>
      <c r="I30" s="24">
        <v>1500000000</v>
      </c>
      <c r="J30" s="6">
        <v>1500000000</v>
      </c>
      <c r="K30" s="25">
        <v>1500000000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327235256</v>
      </c>
      <c r="F31" s="6">
        <v>358007413</v>
      </c>
      <c r="G31" s="25">
        <v>358007413</v>
      </c>
      <c r="H31" s="26">
        <v>0</v>
      </c>
      <c r="I31" s="24">
        <v>169300000</v>
      </c>
      <c r="J31" s="6">
        <v>183516717</v>
      </c>
      <c r="K31" s="25">
        <v>174931536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4037545347</v>
      </c>
      <c r="F32" s="7">
        <f t="shared" si="5"/>
        <v>3860070163</v>
      </c>
      <c r="G32" s="71">
        <f t="shared" si="5"/>
        <v>3860070163</v>
      </c>
      <c r="H32" s="72">
        <f t="shared" si="5"/>
        <v>0</v>
      </c>
      <c r="I32" s="70">
        <f t="shared" si="5"/>
        <v>3956871493</v>
      </c>
      <c r="J32" s="7">
        <f t="shared" si="5"/>
        <v>3966753521</v>
      </c>
      <c r="K32" s="71">
        <f t="shared" si="5"/>
        <v>3885934817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11866735975</v>
      </c>
      <c r="C35" s="6">
        <v>196199992</v>
      </c>
      <c r="D35" s="23">
        <v>-994116548</v>
      </c>
      <c r="E35" s="24">
        <v>-351081060</v>
      </c>
      <c r="F35" s="6">
        <v>12434268536</v>
      </c>
      <c r="G35" s="25">
        <v>12434268536</v>
      </c>
      <c r="H35" s="26">
        <v>12807239845</v>
      </c>
      <c r="I35" s="24">
        <v>13523871064</v>
      </c>
      <c r="J35" s="6">
        <v>14694635146</v>
      </c>
      <c r="K35" s="25">
        <v>15739383045</v>
      </c>
    </row>
    <row r="36" spans="1:11" ht="13.5">
      <c r="A36" s="22" t="s">
        <v>39</v>
      </c>
      <c r="B36" s="6">
        <v>42228053116</v>
      </c>
      <c r="C36" s="6">
        <v>31460352433</v>
      </c>
      <c r="D36" s="23">
        <v>520864112</v>
      </c>
      <c r="E36" s="24">
        <v>1714001783</v>
      </c>
      <c r="F36" s="6">
        <v>46662668412</v>
      </c>
      <c r="G36" s="25">
        <v>46662668412</v>
      </c>
      <c r="H36" s="26">
        <v>47539380436</v>
      </c>
      <c r="I36" s="24">
        <v>47208882586</v>
      </c>
      <c r="J36" s="6">
        <v>48433505635</v>
      </c>
      <c r="K36" s="25">
        <v>50679433525</v>
      </c>
    </row>
    <row r="37" spans="1:11" ht="13.5">
      <c r="A37" s="22" t="s">
        <v>40</v>
      </c>
      <c r="B37" s="6">
        <v>21899173987</v>
      </c>
      <c r="C37" s="6">
        <v>4788043702</v>
      </c>
      <c r="D37" s="23">
        <v>21734244119</v>
      </c>
      <c r="E37" s="24">
        <v>-149792</v>
      </c>
      <c r="F37" s="6">
        <v>12143087579</v>
      </c>
      <c r="G37" s="25">
        <v>12143087579</v>
      </c>
      <c r="H37" s="26">
        <v>23538750373</v>
      </c>
      <c r="I37" s="24">
        <v>13422402786</v>
      </c>
      <c r="J37" s="6">
        <v>14987795079</v>
      </c>
      <c r="K37" s="25">
        <v>14786763812</v>
      </c>
    </row>
    <row r="38" spans="1:11" ht="13.5">
      <c r="A38" s="22" t="s">
        <v>41</v>
      </c>
      <c r="B38" s="6">
        <v>6687576820</v>
      </c>
      <c r="C38" s="6">
        <v>2373957494</v>
      </c>
      <c r="D38" s="23">
        <v>11288215015</v>
      </c>
      <c r="E38" s="24">
        <v>-760052653</v>
      </c>
      <c r="F38" s="6">
        <v>16978309061</v>
      </c>
      <c r="G38" s="25">
        <v>16978309061</v>
      </c>
      <c r="H38" s="26">
        <v>11642972586</v>
      </c>
      <c r="I38" s="24">
        <v>17594469206</v>
      </c>
      <c r="J38" s="6">
        <v>15697736551</v>
      </c>
      <c r="K38" s="25">
        <v>18038444882</v>
      </c>
    </row>
    <row r="39" spans="1:11" ht="13.5">
      <c r="A39" s="22" t="s">
        <v>42</v>
      </c>
      <c r="B39" s="6">
        <v>25812432153</v>
      </c>
      <c r="C39" s="6">
        <v>239389598</v>
      </c>
      <c r="D39" s="23">
        <v>-30389525518</v>
      </c>
      <c r="E39" s="24">
        <v>-38678900</v>
      </c>
      <c r="F39" s="6">
        <v>-28493128232</v>
      </c>
      <c r="G39" s="25">
        <v>-28493128232</v>
      </c>
      <c r="H39" s="26">
        <v>24454074709</v>
      </c>
      <c r="I39" s="24">
        <v>-29828582006</v>
      </c>
      <c r="J39" s="6">
        <v>-32594897136</v>
      </c>
      <c r="K39" s="25">
        <v>-33779496295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472150284</v>
      </c>
      <c r="C42" s="6">
        <v>0</v>
      </c>
      <c r="D42" s="23">
        <v>-4795310</v>
      </c>
      <c r="E42" s="24">
        <v>25296649913</v>
      </c>
      <c r="F42" s="6">
        <v>24906423342</v>
      </c>
      <c r="G42" s="25">
        <v>24906423342</v>
      </c>
      <c r="H42" s="26">
        <v>37416752062</v>
      </c>
      <c r="I42" s="24">
        <v>19452949556</v>
      </c>
      <c r="J42" s="6">
        <v>20490043257</v>
      </c>
      <c r="K42" s="25">
        <v>21408485727</v>
      </c>
    </row>
    <row r="43" spans="1:11" ht="13.5">
      <c r="A43" s="22" t="s">
        <v>45</v>
      </c>
      <c r="B43" s="6">
        <v>-714599649</v>
      </c>
      <c r="C43" s="6">
        <v>3841419006</v>
      </c>
      <c r="D43" s="23">
        <v>-3217159878</v>
      </c>
      <c r="E43" s="24">
        <v>-3992864887</v>
      </c>
      <c r="F43" s="6">
        <v>-4724931589</v>
      </c>
      <c r="G43" s="25">
        <v>-4724931589</v>
      </c>
      <c r="H43" s="26">
        <v>498628390</v>
      </c>
      <c r="I43" s="24">
        <v>-3636572900</v>
      </c>
      <c r="J43" s="6">
        <v>-3864080216</v>
      </c>
      <c r="K43" s="25">
        <v>-3914490946</v>
      </c>
    </row>
    <row r="44" spans="1:11" ht="13.5">
      <c r="A44" s="22" t="s">
        <v>46</v>
      </c>
      <c r="B44" s="6">
        <v>555882990</v>
      </c>
      <c r="C44" s="6">
        <v>-555882990</v>
      </c>
      <c r="D44" s="23">
        <v>717421731</v>
      </c>
      <c r="E44" s="24">
        <v>-717421731</v>
      </c>
      <c r="F44" s="6">
        <v>-700581312</v>
      </c>
      <c r="G44" s="25">
        <v>-700581312</v>
      </c>
      <c r="H44" s="26">
        <v>-985275273</v>
      </c>
      <c r="I44" s="24">
        <v>-27473776</v>
      </c>
      <c r="J44" s="6">
        <v>-1</v>
      </c>
      <c r="K44" s="25">
        <v>1</v>
      </c>
    </row>
    <row r="45" spans="1:11" ht="13.5">
      <c r="A45" s="33" t="s">
        <v>47</v>
      </c>
      <c r="B45" s="7">
        <v>313433625</v>
      </c>
      <c r="C45" s="7">
        <v>3285536016</v>
      </c>
      <c r="D45" s="69">
        <v>-2504521979</v>
      </c>
      <c r="E45" s="70">
        <v>20586363295</v>
      </c>
      <c r="F45" s="7">
        <v>12681575225</v>
      </c>
      <c r="G45" s="71">
        <v>12681575225</v>
      </c>
      <c r="H45" s="72">
        <v>37419725739</v>
      </c>
      <c r="I45" s="70">
        <v>15098277943</v>
      </c>
      <c r="J45" s="7">
        <v>16434296148</v>
      </c>
      <c r="K45" s="71">
        <v>17785119775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3698124259</v>
      </c>
      <c r="C48" s="6">
        <v>0</v>
      </c>
      <c r="D48" s="23">
        <v>-2846488559</v>
      </c>
      <c r="E48" s="24">
        <v>7760834144</v>
      </c>
      <c r="F48" s="6">
        <v>1586621627</v>
      </c>
      <c r="G48" s="25">
        <v>1586621627</v>
      </c>
      <c r="H48" s="26">
        <v>678581326</v>
      </c>
      <c r="I48" s="24">
        <v>2135374382</v>
      </c>
      <c r="J48" s="6">
        <v>2835654738</v>
      </c>
      <c r="K48" s="25">
        <v>3349476924</v>
      </c>
    </row>
    <row r="49" spans="1:11" ht="13.5">
      <c r="A49" s="22" t="s">
        <v>50</v>
      </c>
      <c r="B49" s="6">
        <f>+B75</f>
        <v>13275437297.4482</v>
      </c>
      <c r="C49" s="6">
        <f aca="true" t="shared" si="6" ref="C49:K49">+C75</f>
        <v>5934061059</v>
      </c>
      <c r="D49" s="23">
        <f t="shared" si="6"/>
        <v>20894623118</v>
      </c>
      <c r="E49" s="24">
        <f t="shared" si="6"/>
        <v>9445188109.264336</v>
      </c>
      <c r="F49" s="6">
        <f t="shared" si="6"/>
        <v>-1486210894.0891247</v>
      </c>
      <c r="G49" s="25">
        <f t="shared" si="6"/>
        <v>-1486210894.0891247</v>
      </c>
      <c r="H49" s="26">
        <f t="shared" si="6"/>
        <v>10845656538.311766</v>
      </c>
      <c r="I49" s="24">
        <f t="shared" si="6"/>
        <v>1108565109.0662632</v>
      </c>
      <c r="J49" s="6">
        <f t="shared" si="6"/>
        <v>2041066025.6374645</v>
      </c>
      <c r="K49" s="25">
        <f t="shared" si="6"/>
        <v>1271662305.7745972</v>
      </c>
    </row>
    <row r="50" spans="1:11" ht="13.5">
      <c r="A50" s="33" t="s">
        <v>51</v>
      </c>
      <c r="B50" s="7">
        <f>+B48-B49</f>
        <v>-9577313038.4482</v>
      </c>
      <c r="C50" s="7">
        <f aca="true" t="shared" si="7" ref="C50:K50">+C48-C49</f>
        <v>-5934061059</v>
      </c>
      <c r="D50" s="69">
        <f t="shared" si="7"/>
        <v>-23741111677</v>
      </c>
      <c r="E50" s="70">
        <f t="shared" si="7"/>
        <v>-1684353965.2643356</v>
      </c>
      <c r="F50" s="7">
        <f t="shared" si="7"/>
        <v>3072832521.0891247</v>
      </c>
      <c r="G50" s="71">
        <f t="shared" si="7"/>
        <v>3072832521.0891247</v>
      </c>
      <c r="H50" s="72">
        <f t="shared" si="7"/>
        <v>-10167075212.311766</v>
      </c>
      <c r="I50" s="70">
        <f t="shared" si="7"/>
        <v>1026809272.9337368</v>
      </c>
      <c r="J50" s="7">
        <f t="shared" si="7"/>
        <v>794588712.3625355</v>
      </c>
      <c r="K50" s="71">
        <f t="shared" si="7"/>
        <v>2077814618.2254028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41513453467</v>
      </c>
      <c r="C53" s="6">
        <v>19224513484</v>
      </c>
      <c r="D53" s="23">
        <v>3912971416</v>
      </c>
      <c r="E53" s="24">
        <v>1564241771</v>
      </c>
      <c r="F53" s="6">
        <v>45812123501</v>
      </c>
      <c r="G53" s="25">
        <v>45812123501</v>
      </c>
      <c r="H53" s="26">
        <v>41351764544</v>
      </c>
      <c r="I53" s="24">
        <v>46428754093</v>
      </c>
      <c r="J53" s="6">
        <v>47504838348</v>
      </c>
      <c r="K53" s="25">
        <v>49602266750</v>
      </c>
    </row>
    <row r="54" spans="1:11" ht="13.5">
      <c r="A54" s="22" t="s">
        <v>54</v>
      </c>
      <c r="B54" s="6">
        <v>0</v>
      </c>
      <c r="C54" s="6">
        <v>3192620236</v>
      </c>
      <c r="D54" s="23">
        <v>2142273844</v>
      </c>
      <c r="E54" s="24">
        <v>2372096333</v>
      </c>
      <c r="F54" s="6">
        <v>2372617765</v>
      </c>
      <c r="G54" s="25">
        <v>2372617765</v>
      </c>
      <c r="H54" s="26">
        <v>2104490472</v>
      </c>
      <c r="I54" s="24">
        <v>2499320639</v>
      </c>
      <c r="J54" s="6">
        <v>2609812858</v>
      </c>
      <c r="K54" s="25">
        <v>2727232782</v>
      </c>
    </row>
    <row r="55" spans="1:11" ht="13.5">
      <c r="A55" s="22" t="s">
        <v>55</v>
      </c>
      <c r="B55" s="6">
        <v>0</v>
      </c>
      <c r="C55" s="6">
        <v>-17602243439</v>
      </c>
      <c r="D55" s="23">
        <v>0</v>
      </c>
      <c r="E55" s="24">
        <v>1354398668</v>
      </c>
      <c r="F55" s="6">
        <v>1386214921</v>
      </c>
      <c r="G55" s="25">
        <v>1386214921</v>
      </c>
      <c r="H55" s="26">
        <v>1137939853</v>
      </c>
      <c r="I55" s="24">
        <v>1511047565</v>
      </c>
      <c r="J55" s="6">
        <v>2013827130</v>
      </c>
      <c r="K55" s="25">
        <v>2014573569</v>
      </c>
    </row>
    <row r="56" spans="1:11" ht="13.5">
      <c r="A56" s="22" t="s">
        <v>56</v>
      </c>
      <c r="B56" s="6">
        <v>839707656</v>
      </c>
      <c r="C56" s="6">
        <v>1257971436</v>
      </c>
      <c r="D56" s="23">
        <v>1311962977</v>
      </c>
      <c r="E56" s="24">
        <v>1468739922</v>
      </c>
      <c r="F56" s="6">
        <v>1462564448</v>
      </c>
      <c r="G56" s="25">
        <v>1462564448</v>
      </c>
      <c r="H56" s="26">
        <v>1340416884</v>
      </c>
      <c r="I56" s="24">
        <v>1406643563</v>
      </c>
      <c r="J56" s="6">
        <v>1472648798</v>
      </c>
      <c r="K56" s="25">
        <v>1547557022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2177207524</v>
      </c>
      <c r="C59" s="6">
        <v>2398640856</v>
      </c>
      <c r="D59" s="23">
        <v>2839942331</v>
      </c>
      <c r="E59" s="24">
        <v>3127214602</v>
      </c>
      <c r="F59" s="6">
        <v>3067216599</v>
      </c>
      <c r="G59" s="25">
        <v>3067216599</v>
      </c>
      <c r="H59" s="26">
        <v>3067216599</v>
      </c>
      <c r="I59" s="24">
        <v>3282931468</v>
      </c>
      <c r="J59" s="6">
        <v>3575067227</v>
      </c>
      <c r="K59" s="25">
        <v>3890277930</v>
      </c>
    </row>
    <row r="60" spans="1:11" ht="13.5">
      <c r="A60" s="90" t="s">
        <v>59</v>
      </c>
      <c r="B60" s="6">
        <v>2723735374</v>
      </c>
      <c r="C60" s="6">
        <v>3061445685</v>
      </c>
      <c r="D60" s="23">
        <v>3623512256</v>
      </c>
      <c r="E60" s="24">
        <v>4079775064</v>
      </c>
      <c r="F60" s="6">
        <v>3969220438</v>
      </c>
      <c r="G60" s="25">
        <v>3969220438</v>
      </c>
      <c r="H60" s="26">
        <v>3969220438</v>
      </c>
      <c r="I60" s="24">
        <v>4523746718</v>
      </c>
      <c r="J60" s="6">
        <v>4882853984</v>
      </c>
      <c r="K60" s="25">
        <v>5269847630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88696</v>
      </c>
      <c r="C64" s="98">
        <v>79581</v>
      </c>
      <c r="D64" s="99">
        <v>79979</v>
      </c>
      <c r="E64" s="97">
        <v>80379</v>
      </c>
      <c r="F64" s="98">
        <v>80379</v>
      </c>
      <c r="G64" s="99">
        <v>80379</v>
      </c>
      <c r="H64" s="100">
        <v>80379</v>
      </c>
      <c r="I64" s="97">
        <v>80781</v>
      </c>
      <c r="J64" s="98">
        <v>80781</v>
      </c>
      <c r="K64" s="99">
        <v>80781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0.014952929112124258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1.173378868203034</v>
      </c>
      <c r="F70" s="5">
        <f t="shared" si="8"/>
        <v>1.1693701501162075</v>
      </c>
      <c r="G70" s="5">
        <f t="shared" si="8"/>
        <v>1.1693701501162075</v>
      </c>
      <c r="H70" s="5">
        <f t="shared" si="8"/>
        <v>1.047519977476515</v>
      </c>
      <c r="I70" s="5">
        <f t="shared" si="8"/>
        <v>1.0031535281637929</v>
      </c>
      <c r="J70" s="5">
        <f t="shared" si="8"/>
        <v>1.0020761428153846</v>
      </c>
      <c r="K70" s="5">
        <f t="shared" si="8"/>
        <v>1.0015475333181303</v>
      </c>
    </row>
    <row r="71" spans="1:11" ht="12.75" hidden="1">
      <c r="A71" s="1" t="s">
        <v>89</v>
      </c>
      <c r="B71" s="2">
        <f>+B83</f>
        <v>392344722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39248472681</v>
      </c>
      <c r="F71" s="2">
        <f t="shared" si="9"/>
        <v>38199464906</v>
      </c>
      <c r="G71" s="2">
        <f t="shared" si="9"/>
        <v>38199464906</v>
      </c>
      <c r="H71" s="2">
        <f t="shared" si="9"/>
        <v>31887728141</v>
      </c>
      <c r="I71" s="2">
        <f t="shared" si="9"/>
        <v>34432172133</v>
      </c>
      <c r="J71" s="2">
        <f t="shared" si="9"/>
        <v>36299176106</v>
      </c>
      <c r="K71" s="2">
        <f t="shared" si="9"/>
        <v>38418042410</v>
      </c>
    </row>
    <row r="72" spans="1:11" ht="12.75" hidden="1">
      <c r="A72" s="1" t="s">
        <v>90</v>
      </c>
      <c r="B72" s="2">
        <f>+B77</f>
        <v>26238653247</v>
      </c>
      <c r="C72" s="2">
        <f aca="true" t="shared" si="10" ref="C72:K72">+C77</f>
        <v>51520213986</v>
      </c>
      <c r="D72" s="2">
        <f t="shared" si="10"/>
        <v>28501476199</v>
      </c>
      <c r="E72" s="2">
        <f t="shared" si="10"/>
        <v>33449104756</v>
      </c>
      <c r="F72" s="2">
        <f t="shared" si="10"/>
        <v>32666700875</v>
      </c>
      <c r="G72" s="2">
        <f t="shared" si="10"/>
        <v>32666700875</v>
      </c>
      <c r="H72" s="2">
        <f t="shared" si="10"/>
        <v>30441164681</v>
      </c>
      <c r="I72" s="2">
        <f t="shared" si="10"/>
        <v>34323930651</v>
      </c>
      <c r="J72" s="2">
        <f t="shared" si="10"/>
        <v>36223969971</v>
      </c>
      <c r="K72" s="2">
        <f t="shared" si="10"/>
        <v>38358681073</v>
      </c>
    </row>
    <row r="73" spans="1:11" ht="12.75" hidden="1">
      <c r="A73" s="1" t="s">
        <v>91</v>
      </c>
      <c r="B73" s="2">
        <f>+B74</f>
        <v>-6739709363.499999</v>
      </c>
      <c r="C73" s="2">
        <f aca="true" t="shared" si="11" ref="C73:K73">+(C78+C80+C81+C82)-(B78+B80+B81+B82)</f>
        <v>-12638391480</v>
      </c>
      <c r="D73" s="2">
        <f t="shared" si="11"/>
        <v>6353930445</v>
      </c>
      <c r="E73" s="2">
        <f t="shared" si="11"/>
        <v>-10045840329</v>
      </c>
      <c r="F73" s="2">
        <f>+(F78+F80+F81+F82)-(D78+D80+D81+D82)</f>
        <v>8871726605</v>
      </c>
      <c r="G73" s="2">
        <f>+(G78+G80+G81+G82)-(D78+D80+D81+D82)</f>
        <v>8871726605</v>
      </c>
      <c r="H73" s="2">
        <f>+(H78+H80+H81+H82)-(D78+D80+D81+D82)</f>
        <v>10004685933</v>
      </c>
      <c r="I73" s="2">
        <f>+(I78+I80+I81+I82)-(E78+E80+E81+E82)</f>
        <v>19399809959</v>
      </c>
      <c r="J73" s="2">
        <f t="shared" si="11"/>
        <v>513480888</v>
      </c>
      <c r="K73" s="2">
        <f t="shared" si="11"/>
        <v>535139256</v>
      </c>
    </row>
    <row r="74" spans="1:11" ht="12.75" hidden="1">
      <c r="A74" s="1" t="s">
        <v>92</v>
      </c>
      <c r="B74" s="2">
        <f>+TREND(C74:E74)</f>
        <v>-6739709363.499999</v>
      </c>
      <c r="C74" s="2">
        <f>+C73</f>
        <v>-12638391480</v>
      </c>
      <c r="D74" s="2">
        <f aca="true" t="shared" si="12" ref="D74:K74">+D73</f>
        <v>6353930445</v>
      </c>
      <c r="E74" s="2">
        <f t="shared" si="12"/>
        <v>-10045840329</v>
      </c>
      <c r="F74" s="2">
        <f t="shared" si="12"/>
        <v>8871726605</v>
      </c>
      <c r="G74" s="2">
        <f t="shared" si="12"/>
        <v>8871726605</v>
      </c>
      <c r="H74" s="2">
        <f t="shared" si="12"/>
        <v>10004685933</v>
      </c>
      <c r="I74" s="2">
        <f t="shared" si="12"/>
        <v>19399809959</v>
      </c>
      <c r="J74" s="2">
        <f t="shared" si="12"/>
        <v>513480888</v>
      </c>
      <c r="K74" s="2">
        <f t="shared" si="12"/>
        <v>535139256</v>
      </c>
    </row>
    <row r="75" spans="1:11" ht="12.75" hidden="1">
      <c r="A75" s="1" t="s">
        <v>93</v>
      </c>
      <c r="B75" s="2">
        <f>+B84-(((B80+B81+B78)*B70)-B79)</f>
        <v>13275437297.4482</v>
      </c>
      <c r="C75" s="2">
        <f aca="true" t="shared" si="13" ref="C75:K75">+C84-(((C80+C81+C78)*C70)-C79)</f>
        <v>5934061059</v>
      </c>
      <c r="D75" s="2">
        <f t="shared" si="13"/>
        <v>20894623118</v>
      </c>
      <c r="E75" s="2">
        <f t="shared" si="13"/>
        <v>9445188109.264336</v>
      </c>
      <c r="F75" s="2">
        <f t="shared" si="13"/>
        <v>-1486210894.0891247</v>
      </c>
      <c r="G75" s="2">
        <f t="shared" si="13"/>
        <v>-1486210894.0891247</v>
      </c>
      <c r="H75" s="2">
        <f t="shared" si="13"/>
        <v>10845656538.311766</v>
      </c>
      <c r="I75" s="2">
        <f t="shared" si="13"/>
        <v>1108565109.0662632</v>
      </c>
      <c r="J75" s="2">
        <f t="shared" si="13"/>
        <v>2041066025.6374645</v>
      </c>
      <c r="K75" s="2">
        <f t="shared" si="13"/>
        <v>1271662305.7745972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26238653247</v>
      </c>
      <c r="C77" s="3">
        <v>51520213986</v>
      </c>
      <c r="D77" s="3">
        <v>28501476199</v>
      </c>
      <c r="E77" s="3">
        <v>33449104756</v>
      </c>
      <c r="F77" s="3">
        <v>32666700875</v>
      </c>
      <c r="G77" s="3">
        <v>32666700875</v>
      </c>
      <c r="H77" s="3">
        <v>30441164681</v>
      </c>
      <c r="I77" s="3">
        <v>34323930651</v>
      </c>
      <c r="J77" s="3">
        <v>36223969971</v>
      </c>
      <c r="K77" s="3">
        <v>38358681073</v>
      </c>
    </row>
    <row r="78" spans="1:11" ht="12.75" hidden="1">
      <c r="A78" s="1" t="s">
        <v>66</v>
      </c>
      <c r="B78" s="3">
        <v>82392896</v>
      </c>
      <c r="C78" s="3">
        <v>147108927</v>
      </c>
      <c r="D78" s="3">
        <v>35847879</v>
      </c>
      <c r="E78" s="3">
        <v>0</v>
      </c>
      <c r="F78" s="3">
        <v>-46524990</v>
      </c>
      <c r="G78" s="3">
        <v>-46524990</v>
      </c>
      <c r="H78" s="3">
        <v>82864904</v>
      </c>
      <c r="I78" s="3">
        <v>13277210</v>
      </c>
      <c r="J78" s="3">
        <v>11816004</v>
      </c>
      <c r="K78" s="3">
        <v>10315492</v>
      </c>
    </row>
    <row r="79" spans="1:11" ht="12.75" hidden="1">
      <c r="A79" s="1" t="s">
        <v>67</v>
      </c>
      <c r="B79" s="3">
        <v>12511985887</v>
      </c>
      <c r="C79" s="3">
        <v>3014938219</v>
      </c>
      <c r="D79" s="3">
        <v>14682631897</v>
      </c>
      <c r="E79" s="3">
        <v>-149792</v>
      </c>
      <c r="F79" s="3">
        <v>11410379332</v>
      </c>
      <c r="G79" s="3">
        <v>11410379332</v>
      </c>
      <c r="H79" s="3">
        <v>16217912717</v>
      </c>
      <c r="I79" s="3">
        <v>12639918129</v>
      </c>
      <c r="J79" s="3">
        <v>13239494142</v>
      </c>
      <c r="K79" s="3">
        <v>13824176601</v>
      </c>
    </row>
    <row r="80" spans="1:11" ht="12.75" hidden="1">
      <c r="A80" s="1" t="s">
        <v>68</v>
      </c>
      <c r="B80" s="3">
        <v>7524876802</v>
      </c>
      <c r="C80" s="3">
        <v>-3848914500</v>
      </c>
      <c r="D80" s="3">
        <v>1931358970</v>
      </c>
      <c r="E80" s="3">
        <v>-7843720332</v>
      </c>
      <c r="F80" s="3">
        <v>9360107037</v>
      </c>
      <c r="G80" s="3">
        <v>9360107037</v>
      </c>
      <c r="H80" s="3">
        <v>11212749407</v>
      </c>
      <c r="I80" s="3">
        <v>9793405776</v>
      </c>
      <c r="J80" s="3">
        <v>10237055949</v>
      </c>
      <c r="K80" s="3">
        <v>10699166864</v>
      </c>
    </row>
    <row r="81" spans="1:11" ht="12.75" hidden="1">
      <c r="A81" s="1" t="s">
        <v>69</v>
      </c>
      <c r="B81" s="3">
        <v>640376474</v>
      </c>
      <c r="C81" s="3">
        <v>-698814407</v>
      </c>
      <c r="D81" s="3">
        <v>-4021712</v>
      </c>
      <c r="E81" s="3">
        <v>-238934860</v>
      </c>
      <c r="F81" s="3">
        <v>1321512129</v>
      </c>
      <c r="G81" s="3">
        <v>1321512129</v>
      </c>
      <c r="H81" s="3">
        <v>672256759</v>
      </c>
      <c r="I81" s="3">
        <v>1380935802</v>
      </c>
      <c r="J81" s="3">
        <v>1443792050</v>
      </c>
      <c r="K81" s="3">
        <v>1509538717</v>
      </c>
    </row>
    <row r="82" spans="1:11" ht="12.75" hidden="1">
      <c r="A82" s="1" t="s">
        <v>70</v>
      </c>
      <c r="B82" s="3">
        <v>0</v>
      </c>
      <c r="C82" s="3">
        <v>9874672</v>
      </c>
      <c r="D82" s="3">
        <v>0</v>
      </c>
      <c r="E82" s="3">
        <v>0</v>
      </c>
      <c r="F82" s="3">
        <v>199817566</v>
      </c>
      <c r="G82" s="3">
        <v>199817566</v>
      </c>
      <c r="H82" s="3">
        <v>0</v>
      </c>
      <c r="I82" s="3">
        <v>129535979</v>
      </c>
      <c r="J82" s="3">
        <v>137971652</v>
      </c>
      <c r="K82" s="3">
        <v>146753838</v>
      </c>
    </row>
    <row r="83" spans="1:11" ht="12.75" hidden="1">
      <c r="A83" s="1" t="s">
        <v>71</v>
      </c>
      <c r="B83" s="3">
        <v>392344722</v>
      </c>
      <c r="C83" s="3">
        <v>0</v>
      </c>
      <c r="D83" s="3">
        <v>0</v>
      </c>
      <c r="E83" s="3">
        <v>39248472681</v>
      </c>
      <c r="F83" s="3">
        <v>38199464906</v>
      </c>
      <c r="G83" s="3">
        <v>38199464906</v>
      </c>
      <c r="H83" s="3">
        <v>31887728141</v>
      </c>
      <c r="I83" s="3">
        <v>34432172133</v>
      </c>
      <c r="J83" s="3">
        <v>36299176106</v>
      </c>
      <c r="K83" s="3">
        <v>38418042410</v>
      </c>
    </row>
    <row r="84" spans="1:11" ht="12.75" hidden="1">
      <c r="A84" s="1" t="s">
        <v>72</v>
      </c>
      <c r="B84" s="3">
        <v>886777879</v>
      </c>
      <c r="C84" s="3">
        <v>2919122840</v>
      </c>
      <c r="D84" s="3">
        <v>6211991221</v>
      </c>
      <c r="E84" s="3">
        <v>-38678900</v>
      </c>
      <c r="F84" s="3">
        <v>-460228553</v>
      </c>
      <c r="G84" s="3">
        <v>-460228553</v>
      </c>
      <c r="H84" s="3">
        <v>7164327855</v>
      </c>
      <c r="I84" s="3">
        <v>-308453761</v>
      </c>
      <c r="J84" s="3">
        <v>518511527</v>
      </c>
      <c r="K84" s="3">
        <v>-314583880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14085108</v>
      </c>
      <c r="C5" s="6">
        <v>150200512</v>
      </c>
      <c r="D5" s="23">
        <v>8685224051</v>
      </c>
      <c r="E5" s="24">
        <v>9345000180</v>
      </c>
      <c r="F5" s="6">
        <v>9345000180</v>
      </c>
      <c r="G5" s="25">
        <v>9345000180</v>
      </c>
      <c r="H5" s="26">
        <v>9321061062</v>
      </c>
      <c r="I5" s="24">
        <v>10204740020</v>
      </c>
      <c r="J5" s="6">
        <v>10714977030</v>
      </c>
      <c r="K5" s="25">
        <v>11250455890</v>
      </c>
    </row>
    <row r="6" spans="1:11" ht="13.5">
      <c r="A6" s="22" t="s">
        <v>18</v>
      </c>
      <c r="B6" s="6">
        <v>0</v>
      </c>
      <c r="C6" s="6">
        <v>-28338277</v>
      </c>
      <c r="D6" s="23">
        <v>19772394965</v>
      </c>
      <c r="E6" s="24">
        <v>21554738070</v>
      </c>
      <c r="F6" s="6">
        <v>21809846970</v>
      </c>
      <c r="G6" s="25">
        <v>21809846970</v>
      </c>
      <c r="H6" s="26">
        <v>21031923515</v>
      </c>
      <c r="I6" s="24">
        <v>23811358920</v>
      </c>
      <c r="J6" s="6">
        <v>25557155520</v>
      </c>
      <c r="K6" s="25">
        <v>27470070650</v>
      </c>
    </row>
    <row r="7" spans="1:11" ht="13.5">
      <c r="A7" s="22" t="s">
        <v>19</v>
      </c>
      <c r="B7" s="6">
        <v>0</v>
      </c>
      <c r="C7" s="6">
        <v>0</v>
      </c>
      <c r="D7" s="23">
        <v>507383706</v>
      </c>
      <c r="E7" s="24">
        <v>324478390</v>
      </c>
      <c r="F7" s="6">
        <v>320778043</v>
      </c>
      <c r="G7" s="25">
        <v>320778043</v>
      </c>
      <c r="H7" s="26">
        <v>236571447</v>
      </c>
      <c r="I7" s="24">
        <v>241581580</v>
      </c>
      <c r="J7" s="6">
        <v>264371120</v>
      </c>
      <c r="K7" s="25">
        <v>294978400</v>
      </c>
    </row>
    <row r="8" spans="1:11" ht="13.5">
      <c r="A8" s="22" t="s">
        <v>20</v>
      </c>
      <c r="B8" s="6">
        <v>0</v>
      </c>
      <c r="C8" s="6">
        <v>0</v>
      </c>
      <c r="D8" s="23">
        <v>4099401133</v>
      </c>
      <c r="E8" s="24">
        <v>4090546860</v>
      </c>
      <c r="F8" s="6">
        <v>4709156280</v>
      </c>
      <c r="G8" s="25">
        <v>4709156280</v>
      </c>
      <c r="H8" s="26">
        <v>4171675066</v>
      </c>
      <c r="I8" s="24">
        <v>4406063710</v>
      </c>
      <c r="J8" s="6">
        <v>4513522190</v>
      </c>
      <c r="K8" s="25">
        <v>4584741360</v>
      </c>
    </row>
    <row r="9" spans="1:11" ht="13.5">
      <c r="A9" s="22" t="s">
        <v>21</v>
      </c>
      <c r="B9" s="6">
        <v>-35133841</v>
      </c>
      <c r="C9" s="6">
        <v>81738</v>
      </c>
      <c r="D9" s="23">
        <v>5003931318</v>
      </c>
      <c r="E9" s="24">
        <v>5219482120</v>
      </c>
      <c r="F9" s="6">
        <v>4680414071</v>
      </c>
      <c r="G9" s="25">
        <v>4680414071</v>
      </c>
      <c r="H9" s="26">
        <v>4189825283</v>
      </c>
      <c r="I9" s="24">
        <v>4993062380</v>
      </c>
      <c r="J9" s="6">
        <v>5512057120</v>
      </c>
      <c r="K9" s="25">
        <v>5754387420</v>
      </c>
    </row>
    <row r="10" spans="1:11" ht="25.5">
      <c r="A10" s="27" t="s">
        <v>82</v>
      </c>
      <c r="B10" s="28">
        <f>SUM(B5:B9)</f>
        <v>-21048733</v>
      </c>
      <c r="C10" s="29">
        <f aca="true" t="shared" si="0" ref="C10:K10">SUM(C5:C9)</f>
        <v>121943973</v>
      </c>
      <c r="D10" s="30">
        <f t="shared" si="0"/>
        <v>38068335173</v>
      </c>
      <c r="E10" s="28">
        <f t="shared" si="0"/>
        <v>40534245620</v>
      </c>
      <c r="F10" s="29">
        <f t="shared" si="0"/>
        <v>40865195544</v>
      </c>
      <c r="G10" s="31">
        <f t="shared" si="0"/>
        <v>40865195544</v>
      </c>
      <c r="H10" s="32">
        <f t="shared" si="0"/>
        <v>38951056373</v>
      </c>
      <c r="I10" s="28">
        <f t="shared" si="0"/>
        <v>43656806610</v>
      </c>
      <c r="J10" s="29">
        <f t="shared" si="0"/>
        <v>46562082980</v>
      </c>
      <c r="K10" s="31">
        <f t="shared" si="0"/>
        <v>49354633720</v>
      </c>
    </row>
    <row r="11" spans="1:11" ht="13.5">
      <c r="A11" s="22" t="s">
        <v>22</v>
      </c>
      <c r="B11" s="6">
        <v>-879000</v>
      </c>
      <c r="C11" s="6">
        <v>48407046</v>
      </c>
      <c r="D11" s="23">
        <v>11205493308</v>
      </c>
      <c r="E11" s="24">
        <v>10751491590</v>
      </c>
      <c r="F11" s="6">
        <v>11230734912</v>
      </c>
      <c r="G11" s="25">
        <v>11230734912</v>
      </c>
      <c r="H11" s="26">
        <v>11134186322</v>
      </c>
      <c r="I11" s="24">
        <v>12089897760</v>
      </c>
      <c r="J11" s="6">
        <v>12795567460</v>
      </c>
      <c r="K11" s="25">
        <v>13579105090</v>
      </c>
    </row>
    <row r="12" spans="1:11" ht="13.5">
      <c r="A12" s="22" t="s">
        <v>23</v>
      </c>
      <c r="B12" s="6">
        <v>0</v>
      </c>
      <c r="C12" s="6">
        <v>0</v>
      </c>
      <c r="D12" s="23">
        <v>130833308</v>
      </c>
      <c r="E12" s="24">
        <v>139857920</v>
      </c>
      <c r="F12" s="6">
        <v>139857920</v>
      </c>
      <c r="G12" s="25">
        <v>139857920</v>
      </c>
      <c r="H12" s="26">
        <v>126084596</v>
      </c>
      <c r="I12" s="24">
        <v>141661610</v>
      </c>
      <c r="J12" s="6">
        <v>145839980</v>
      </c>
      <c r="K12" s="25">
        <v>152973480</v>
      </c>
    </row>
    <row r="13" spans="1:11" ht="13.5">
      <c r="A13" s="22" t="s">
        <v>83</v>
      </c>
      <c r="B13" s="6">
        <v>-12363869</v>
      </c>
      <c r="C13" s="6">
        <v>219987800</v>
      </c>
      <c r="D13" s="23">
        <v>2696390403</v>
      </c>
      <c r="E13" s="24">
        <v>2958028260</v>
      </c>
      <c r="F13" s="6">
        <v>2948469529</v>
      </c>
      <c r="G13" s="25">
        <v>2948469529</v>
      </c>
      <c r="H13" s="26">
        <v>2485726973</v>
      </c>
      <c r="I13" s="24">
        <v>3025671870</v>
      </c>
      <c r="J13" s="6">
        <v>3108747780</v>
      </c>
      <c r="K13" s="25">
        <v>3183559410</v>
      </c>
    </row>
    <row r="14" spans="1:11" ht="13.5">
      <c r="A14" s="22" t="s">
        <v>24</v>
      </c>
      <c r="B14" s="6">
        <v>27961</v>
      </c>
      <c r="C14" s="6">
        <v>-1915124</v>
      </c>
      <c r="D14" s="23">
        <v>904586761</v>
      </c>
      <c r="E14" s="24">
        <v>845099110</v>
      </c>
      <c r="F14" s="6">
        <v>786411664</v>
      </c>
      <c r="G14" s="25">
        <v>786411664</v>
      </c>
      <c r="H14" s="26">
        <v>816017877</v>
      </c>
      <c r="I14" s="24">
        <v>887082800</v>
      </c>
      <c r="J14" s="6">
        <v>915653830</v>
      </c>
      <c r="K14" s="25">
        <v>943365570</v>
      </c>
    </row>
    <row r="15" spans="1:11" ht="13.5">
      <c r="A15" s="22" t="s">
        <v>84</v>
      </c>
      <c r="B15" s="6">
        <v>10508621</v>
      </c>
      <c r="C15" s="6">
        <v>353998</v>
      </c>
      <c r="D15" s="23">
        <v>14401165441</v>
      </c>
      <c r="E15" s="24">
        <v>14629799190</v>
      </c>
      <c r="F15" s="6">
        <v>15281939725</v>
      </c>
      <c r="G15" s="25">
        <v>15281939725</v>
      </c>
      <c r="H15" s="26">
        <v>14860193838</v>
      </c>
      <c r="I15" s="24">
        <v>16228016620</v>
      </c>
      <c r="J15" s="6">
        <v>17690878430</v>
      </c>
      <c r="K15" s="25">
        <v>19117424830</v>
      </c>
    </row>
    <row r="16" spans="1:11" ht="13.5">
      <c r="A16" s="22" t="s">
        <v>20</v>
      </c>
      <c r="B16" s="6">
        <v>-14004010</v>
      </c>
      <c r="C16" s="6">
        <v>-2140744</v>
      </c>
      <c r="D16" s="23">
        <v>587331108</v>
      </c>
      <c r="E16" s="24">
        <v>568252650</v>
      </c>
      <c r="F16" s="6">
        <v>618086041</v>
      </c>
      <c r="G16" s="25">
        <v>618086041</v>
      </c>
      <c r="H16" s="26">
        <v>443781229</v>
      </c>
      <c r="I16" s="24">
        <v>559713200</v>
      </c>
      <c r="J16" s="6">
        <v>567201140</v>
      </c>
      <c r="K16" s="25">
        <v>572143050</v>
      </c>
    </row>
    <row r="17" spans="1:11" ht="13.5">
      <c r="A17" s="22" t="s">
        <v>25</v>
      </c>
      <c r="B17" s="6">
        <v>-215802331</v>
      </c>
      <c r="C17" s="6">
        <v>390187046</v>
      </c>
      <c r="D17" s="23">
        <v>10755334183</v>
      </c>
      <c r="E17" s="24">
        <v>10269281840</v>
      </c>
      <c r="F17" s="6">
        <v>9116205872</v>
      </c>
      <c r="G17" s="25">
        <v>9116205872</v>
      </c>
      <c r="H17" s="26">
        <v>6024994361</v>
      </c>
      <c r="I17" s="24">
        <v>10556637250</v>
      </c>
      <c r="J17" s="6">
        <v>11089095250</v>
      </c>
      <c r="K17" s="25">
        <v>11560014620</v>
      </c>
    </row>
    <row r="18" spans="1:11" ht="13.5">
      <c r="A18" s="33" t="s">
        <v>26</v>
      </c>
      <c r="B18" s="34">
        <f>SUM(B11:B17)</f>
        <v>-232512628</v>
      </c>
      <c r="C18" s="35">
        <f aca="true" t="shared" si="1" ref="C18:K18">SUM(C11:C17)</f>
        <v>654880022</v>
      </c>
      <c r="D18" s="36">
        <f t="shared" si="1"/>
        <v>40681134512</v>
      </c>
      <c r="E18" s="34">
        <f t="shared" si="1"/>
        <v>40161810560</v>
      </c>
      <c r="F18" s="35">
        <f t="shared" si="1"/>
        <v>40121705663</v>
      </c>
      <c r="G18" s="37">
        <f t="shared" si="1"/>
        <v>40121705663</v>
      </c>
      <c r="H18" s="38">
        <f t="shared" si="1"/>
        <v>35890985196</v>
      </c>
      <c r="I18" s="34">
        <f t="shared" si="1"/>
        <v>43488681110</v>
      </c>
      <c r="J18" s="35">
        <f t="shared" si="1"/>
        <v>46312983870</v>
      </c>
      <c r="K18" s="37">
        <f t="shared" si="1"/>
        <v>49108586050</v>
      </c>
    </row>
    <row r="19" spans="1:11" ht="13.5">
      <c r="A19" s="33" t="s">
        <v>27</v>
      </c>
      <c r="B19" s="39">
        <f>+B10-B18</f>
        <v>211463895</v>
      </c>
      <c r="C19" s="40">
        <f aca="true" t="shared" si="2" ref="C19:K19">+C10-C18</f>
        <v>-532936049</v>
      </c>
      <c r="D19" s="41">
        <f t="shared" si="2"/>
        <v>-2612799339</v>
      </c>
      <c r="E19" s="39">
        <f t="shared" si="2"/>
        <v>372435060</v>
      </c>
      <c r="F19" s="40">
        <f t="shared" si="2"/>
        <v>743489881</v>
      </c>
      <c r="G19" s="42">
        <f t="shared" si="2"/>
        <v>743489881</v>
      </c>
      <c r="H19" s="43">
        <f t="shared" si="2"/>
        <v>3060071177</v>
      </c>
      <c r="I19" s="39">
        <f t="shared" si="2"/>
        <v>168125500</v>
      </c>
      <c r="J19" s="40">
        <f t="shared" si="2"/>
        <v>249099110</v>
      </c>
      <c r="K19" s="42">
        <f t="shared" si="2"/>
        <v>246047670</v>
      </c>
    </row>
    <row r="20" spans="1:11" ht="25.5">
      <c r="A20" s="44" t="s">
        <v>28</v>
      </c>
      <c r="B20" s="45">
        <v>0</v>
      </c>
      <c r="C20" s="46">
        <v>428300348</v>
      </c>
      <c r="D20" s="47">
        <v>3026095458</v>
      </c>
      <c r="E20" s="45">
        <v>3528323010</v>
      </c>
      <c r="F20" s="46">
        <v>3119003820</v>
      </c>
      <c r="G20" s="48">
        <v>3119003820</v>
      </c>
      <c r="H20" s="49">
        <v>1628141494</v>
      </c>
      <c r="I20" s="45">
        <v>3371728070</v>
      </c>
      <c r="J20" s="46">
        <v>3655326010</v>
      </c>
      <c r="K20" s="48">
        <v>3828640610</v>
      </c>
    </row>
    <row r="21" spans="1:11" ht="63.75">
      <c r="A21" s="50" t="s">
        <v>85</v>
      </c>
      <c r="B21" s="51">
        <v>0</v>
      </c>
      <c r="C21" s="52">
        <v>0</v>
      </c>
      <c r="D21" s="53">
        <v>3841928</v>
      </c>
      <c r="E21" s="51">
        <v>10200000</v>
      </c>
      <c r="F21" s="52">
        <v>10200000</v>
      </c>
      <c r="G21" s="54">
        <v>10200000</v>
      </c>
      <c r="H21" s="55">
        <v>6067395</v>
      </c>
      <c r="I21" s="51">
        <v>1000000</v>
      </c>
      <c r="J21" s="52">
        <v>9000000</v>
      </c>
      <c r="K21" s="54">
        <v>1000000</v>
      </c>
    </row>
    <row r="22" spans="1:11" ht="25.5">
      <c r="A22" s="56" t="s">
        <v>86</v>
      </c>
      <c r="B22" s="57">
        <f>SUM(B19:B21)</f>
        <v>211463895</v>
      </c>
      <c r="C22" s="58">
        <f aca="true" t="shared" si="3" ref="C22:K22">SUM(C19:C21)</f>
        <v>-104635701</v>
      </c>
      <c r="D22" s="59">
        <f t="shared" si="3"/>
        <v>417138047</v>
      </c>
      <c r="E22" s="57">
        <f t="shared" si="3"/>
        <v>3910958070</v>
      </c>
      <c r="F22" s="58">
        <f t="shared" si="3"/>
        <v>3872693701</v>
      </c>
      <c r="G22" s="60">
        <f t="shared" si="3"/>
        <v>3872693701</v>
      </c>
      <c r="H22" s="61">
        <f t="shared" si="3"/>
        <v>4694280066</v>
      </c>
      <c r="I22" s="57">
        <f t="shared" si="3"/>
        <v>3540853570</v>
      </c>
      <c r="J22" s="58">
        <f t="shared" si="3"/>
        <v>3913425120</v>
      </c>
      <c r="K22" s="60">
        <f t="shared" si="3"/>
        <v>4075688280</v>
      </c>
    </row>
    <row r="23" spans="1:11" ht="13.5">
      <c r="A23" s="50" t="s">
        <v>29</v>
      </c>
      <c r="B23" s="6">
        <v>0</v>
      </c>
      <c r="C23" s="6">
        <v>-16919000</v>
      </c>
      <c r="D23" s="23">
        <v>9477895</v>
      </c>
      <c r="E23" s="24">
        <v>0</v>
      </c>
      <c r="F23" s="6">
        <v>-15000000</v>
      </c>
      <c r="G23" s="25">
        <v>-15000000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211463895</v>
      </c>
      <c r="C24" s="40">
        <f aca="true" t="shared" si="4" ref="C24:K24">SUM(C22:C23)</f>
        <v>-121554701</v>
      </c>
      <c r="D24" s="41">
        <f t="shared" si="4"/>
        <v>426615942</v>
      </c>
      <c r="E24" s="39">
        <f t="shared" si="4"/>
        <v>3910958070</v>
      </c>
      <c r="F24" s="40">
        <f t="shared" si="4"/>
        <v>3857693701</v>
      </c>
      <c r="G24" s="42">
        <f t="shared" si="4"/>
        <v>3857693701</v>
      </c>
      <c r="H24" s="43">
        <f t="shared" si="4"/>
        <v>4694280066</v>
      </c>
      <c r="I24" s="39">
        <f t="shared" si="4"/>
        <v>3540853570</v>
      </c>
      <c r="J24" s="40">
        <f t="shared" si="4"/>
        <v>3913425120</v>
      </c>
      <c r="K24" s="42">
        <f t="shared" si="4"/>
        <v>4075688280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-235645498</v>
      </c>
      <c r="C27" s="7">
        <v>798265301</v>
      </c>
      <c r="D27" s="69">
        <v>4460902790</v>
      </c>
      <c r="E27" s="70">
        <v>4792769000</v>
      </c>
      <c r="F27" s="7">
        <v>5416158129</v>
      </c>
      <c r="G27" s="71">
        <v>5416158129</v>
      </c>
      <c r="H27" s="72">
        <v>3278308211</v>
      </c>
      <c r="I27" s="70">
        <v>5321542000</v>
      </c>
      <c r="J27" s="7">
        <v>5728780000</v>
      </c>
      <c r="K27" s="71">
        <v>6042135000</v>
      </c>
    </row>
    <row r="28" spans="1:11" ht="13.5">
      <c r="A28" s="73" t="s">
        <v>33</v>
      </c>
      <c r="B28" s="6">
        <v>-47627590</v>
      </c>
      <c r="C28" s="6">
        <v>-54499587</v>
      </c>
      <c r="D28" s="23">
        <v>1841264463</v>
      </c>
      <c r="E28" s="24">
        <v>3528323000</v>
      </c>
      <c r="F28" s="6">
        <v>3119003691</v>
      </c>
      <c r="G28" s="25">
        <v>3119003691</v>
      </c>
      <c r="H28" s="26">
        <v>0</v>
      </c>
      <c r="I28" s="24">
        <v>3371727000</v>
      </c>
      <c r="J28" s="6">
        <v>3656819000</v>
      </c>
      <c r="K28" s="25">
        <v>3830194000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-120197715</v>
      </c>
      <c r="C30" s="6">
        <v>-654251</v>
      </c>
      <c r="D30" s="23">
        <v>223986526</v>
      </c>
      <c r="E30" s="24">
        <v>1023498000</v>
      </c>
      <c r="F30" s="6">
        <v>1524998000</v>
      </c>
      <c r="G30" s="25">
        <v>1524998000</v>
      </c>
      <c r="H30" s="26">
        <v>0</v>
      </c>
      <c r="I30" s="24">
        <v>1000000000</v>
      </c>
      <c r="J30" s="6">
        <v>1000000000</v>
      </c>
      <c r="K30" s="25">
        <v>1000000000</v>
      </c>
    </row>
    <row r="31" spans="1:11" ht="13.5">
      <c r="A31" s="22" t="s">
        <v>35</v>
      </c>
      <c r="B31" s="6">
        <v>0</v>
      </c>
      <c r="C31" s="6">
        <v>0</v>
      </c>
      <c r="D31" s="23">
        <v>-1771868</v>
      </c>
      <c r="E31" s="24">
        <v>240948000</v>
      </c>
      <c r="F31" s="6">
        <v>772156438</v>
      </c>
      <c r="G31" s="25">
        <v>772156438</v>
      </c>
      <c r="H31" s="26">
        <v>0</v>
      </c>
      <c r="I31" s="24">
        <v>949815000</v>
      </c>
      <c r="J31" s="6">
        <v>1071961000</v>
      </c>
      <c r="K31" s="25">
        <v>1211941000</v>
      </c>
    </row>
    <row r="32" spans="1:11" ht="13.5">
      <c r="A32" s="33" t="s">
        <v>36</v>
      </c>
      <c r="B32" s="7">
        <f>SUM(B28:B31)</f>
        <v>-167825305</v>
      </c>
      <c r="C32" s="7">
        <f aca="true" t="shared" si="5" ref="C32:K32">SUM(C28:C31)</f>
        <v>-55153838</v>
      </c>
      <c r="D32" s="69">
        <f t="shared" si="5"/>
        <v>2063479121</v>
      </c>
      <c r="E32" s="70">
        <f t="shared" si="5"/>
        <v>4792769000</v>
      </c>
      <c r="F32" s="7">
        <f t="shared" si="5"/>
        <v>5416158129</v>
      </c>
      <c r="G32" s="71">
        <f t="shared" si="5"/>
        <v>5416158129</v>
      </c>
      <c r="H32" s="72">
        <f t="shared" si="5"/>
        <v>0</v>
      </c>
      <c r="I32" s="70">
        <f t="shared" si="5"/>
        <v>5321542000</v>
      </c>
      <c r="J32" s="7">
        <f t="shared" si="5"/>
        <v>5728780000</v>
      </c>
      <c r="K32" s="71">
        <f t="shared" si="5"/>
        <v>6042135000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60480074</v>
      </c>
      <c r="C35" s="6">
        <v>338386367</v>
      </c>
      <c r="D35" s="23">
        <v>-2064740149</v>
      </c>
      <c r="E35" s="24">
        <v>0</v>
      </c>
      <c r="F35" s="6">
        <v>0</v>
      </c>
      <c r="G35" s="25">
        <v>0</v>
      </c>
      <c r="H35" s="26">
        <v>2682158906</v>
      </c>
      <c r="I35" s="24">
        <v>8858644220</v>
      </c>
      <c r="J35" s="6">
        <v>8761337900</v>
      </c>
      <c r="K35" s="25">
        <v>7920015220</v>
      </c>
    </row>
    <row r="36" spans="1:11" ht="13.5">
      <c r="A36" s="22" t="s">
        <v>39</v>
      </c>
      <c r="B36" s="6">
        <v>-281101994</v>
      </c>
      <c r="C36" s="6">
        <v>53683560</v>
      </c>
      <c r="D36" s="23">
        <v>1893955652</v>
      </c>
      <c r="E36" s="24">
        <v>4792769000</v>
      </c>
      <c r="F36" s="6">
        <v>5416158129</v>
      </c>
      <c r="G36" s="25">
        <v>5416158129</v>
      </c>
      <c r="H36" s="26">
        <v>1029776009</v>
      </c>
      <c r="I36" s="24">
        <v>58152581440</v>
      </c>
      <c r="J36" s="6">
        <v>60752480970</v>
      </c>
      <c r="K36" s="25">
        <v>63576380000</v>
      </c>
    </row>
    <row r="37" spans="1:11" ht="13.5">
      <c r="A37" s="22" t="s">
        <v>40</v>
      </c>
      <c r="B37" s="6">
        <v>-22136395</v>
      </c>
      <c r="C37" s="6">
        <v>56608853</v>
      </c>
      <c r="D37" s="23">
        <v>649960681</v>
      </c>
      <c r="E37" s="24">
        <v>0</v>
      </c>
      <c r="F37" s="6">
        <v>0</v>
      </c>
      <c r="G37" s="25">
        <v>0</v>
      </c>
      <c r="H37" s="26">
        <v>-284531899</v>
      </c>
      <c r="I37" s="24">
        <v>13316785520</v>
      </c>
      <c r="J37" s="6">
        <v>13453528100</v>
      </c>
      <c r="K37" s="25">
        <v>13584835730</v>
      </c>
    </row>
    <row r="38" spans="1:11" ht="13.5">
      <c r="A38" s="22" t="s">
        <v>41</v>
      </c>
      <c r="B38" s="6">
        <v>0</v>
      </c>
      <c r="C38" s="6">
        <v>-21041553</v>
      </c>
      <c r="D38" s="23">
        <v>-1178664252</v>
      </c>
      <c r="E38" s="24">
        <v>0</v>
      </c>
      <c r="F38" s="6">
        <v>0</v>
      </c>
      <c r="G38" s="25">
        <v>0</v>
      </c>
      <c r="H38" s="26">
        <v>523515066</v>
      </c>
      <c r="I38" s="24">
        <v>13652899620</v>
      </c>
      <c r="J38" s="6">
        <v>13882853390</v>
      </c>
      <c r="K38" s="25">
        <v>14074956640</v>
      </c>
    </row>
    <row r="39" spans="1:11" ht="13.5">
      <c r="A39" s="22" t="s">
        <v>42</v>
      </c>
      <c r="B39" s="6">
        <v>-409949422</v>
      </c>
      <c r="C39" s="6">
        <v>438285875</v>
      </c>
      <c r="D39" s="23">
        <v>362768389</v>
      </c>
      <c r="E39" s="24">
        <v>4792769000</v>
      </c>
      <c r="F39" s="6">
        <v>5416158129</v>
      </c>
      <c r="G39" s="25">
        <v>5416158129</v>
      </c>
      <c r="H39" s="26">
        <v>-521291742</v>
      </c>
      <c r="I39" s="24">
        <v>40041540520</v>
      </c>
      <c r="J39" s="6">
        <v>42177437380</v>
      </c>
      <c r="K39" s="25">
        <v>43836602850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15210064620</v>
      </c>
      <c r="J42" s="6">
        <v>15796265690</v>
      </c>
      <c r="K42" s="25">
        <v>18430225340</v>
      </c>
    </row>
    <row r="43" spans="1:11" ht="13.5">
      <c r="A43" s="22" t="s">
        <v>45</v>
      </c>
      <c r="B43" s="6">
        <v>0</v>
      </c>
      <c r="C43" s="6">
        <v>0</v>
      </c>
      <c r="D43" s="23">
        <v>-86657915</v>
      </c>
      <c r="E43" s="24">
        <v>86657915</v>
      </c>
      <c r="F43" s="6">
        <v>86657915</v>
      </c>
      <c r="G43" s="25">
        <v>86657915</v>
      </c>
      <c r="H43" s="26">
        <v>177615846</v>
      </c>
      <c r="I43" s="24">
        <v>-73945000</v>
      </c>
      <c r="J43" s="6">
        <v>-1564000</v>
      </c>
      <c r="K43" s="25">
        <v>-1395000</v>
      </c>
    </row>
    <row r="44" spans="1:11" ht="13.5">
      <c r="A44" s="22" t="s">
        <v>46</v>
      </c>
      <c r="B44" s="6">
        <v>0</v>
      </c>
      <c r="C44" s="6">
        <v>0</v>
      </c>
      <c r="D44" s="23">
        <v>111798770</v>
      </c>
      <c r="E44" s="24">
        <v>-111798770</v>
      </c>
      <c r="F44" s="6">
        <v>-111798770</v>
      </c>
      <c r="G44" s="25">
        <v>-111798770</v>
      </c>
      <c r="H44" s="26">
        <v>-54031867</v>
      </c>
      <c r="I44" s="24">
        <v>2764582940</v>
      </c>
      <c r="J44" s="6">
        <v>233587860</v>
      </c>
      <c r="K44" s="25">
        <v>132543390</v>
      </c>
    </row>
    <row r="45" spans="1:11" ht="13.5">
      <c r="A45" s="33" t="s">
        <v>47</v>
      </c>
      <c r="B45" s="7">
        <v>0</v>
      </c>
      <c r="C45" s="7">
        <v>0</v>
      </c>
      <c r="D45" s="69">
        <v>25140855</v>
      </c>
      <c r="E45" s="70">
        <v>-25140855</v>
      </c>
      <c r="F45" s="7">
        <v>-25140855</v>
      </c>
      <c r="G45" s="71">
        <v>-25140855</v>
      </c>
      <c r="H45" s="72">
        <v>-320279209</v>
      </c>
      <c r="I45" s="70">
        <v>17900702560</v>
      </c>
      <c r="J45" s="7">
        <v>16028289550</v>
      </c>
      <c r="K45" s="71">
        <v>18561373730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999</v>
      </c>
      <c r="C48" s="6">
        <v>0</v>
      </c>
      <c r="D48" s="23">
        <v>-2217178253</v>
      </c>
      <c r="E48" s="24">
        <v>0</v>
      </c>
      <c r="F48" s="6">
        <v>0</v>
      </c>
      <c r="G48" s="25">
        <v>0</v>
      </c>
      <c r="H48" s="26">
        <v>144577103</v>
      </c>
      <c r="I48" s="24">
        <v>1623611680</v>
      </c>
      <c r="J48" s="6">
        <v>2136837480</v>
      </c>
      <c r="K48" s="25">
        <v>1708039260</v>
      </c>
    </row>
    <row r="49" spans="1:11" ht="13.5">
      <c r="A49" s="22" t="s">
        <v>50</v>
      </c>
      <c r="B49" s="6">
        <f>+B75</f>
        <v>1246315055</v>
      </c>
      <c r="C49" s="6">
        <f aca="true" t="shared" si="6" ref="C49:K49">+C75</f>
        <v>1644383383</v>
      </c>
      <c r="D49" s="23">
        <f t="shared" si="6"/>
        <v>1730872137</v>
      </c>
      <c r="E49" s="24">
        <f t="shared" si="6"/>
        <v>380000000</v>
      </c>
      <c r="F49" s="6">
        <f t="shared" si="6"/>
        <v>380000000</v>
      </c>
      <c r="G49" s="25">
        <f t="shared" si="6"/>
        <v>380000000</v>
      </c>
      <c r="H49" s="26">
        <f t="shared" si="6"/>
        <v>1242130091</v>
      </c>
      <c r="I49" s="24">
        <f t="shared" si="6"/>
        <v>3456455031.061945</v>
      </c>
      <c r="J49" s="6">
        <f t="shared" si="6"/>
        <v>4181501357.731826</v>
      </c>
      <c r="K49" s="25">
        <f t="shared" si="6"/>
        <v>4928211284.861124</v>
      </c>
    </row>
    <row r="50" spans="1:11" ht="13.5">
      <c r="A50" s="33" t="s">
        <v>51</v>
      </c>
      <c r="B50" s="7">
        <f>+B48-B49</f>
        <v>-1246314056</v>
      </c>
      <c r="C50" s="7">
        <f aca="true" t="shared" si="7" ref="C50:K50">+C48-C49</f>
        <v>-1644383383</v>
      </c>
      <c r="D50" s="69">
        <f t="shared" si="7"/>
        <v>-3948050390</v>
      </c>
      <c r="E50" s="70">
        <f t="shared" si="7"/>
        <v>-380000000</v>
      </c>
      <c r="F50" s="7">
        <f t="shared" si="7"/>
        <v>-380000000</v>
      </c>
      <c r="G50" s="71">
        <f t="shared" si="7"/>
        <v>-380000000</v>
      </c>
      <c r="H50" s="72">
        <f t="shared" si="7"/>
        <v>-1097552988</v>
      </c>
      <c r="I50" s="70">
        <f t="shared" si="7"/>
        <v>-1832843351.061945</v>
      </c>
      <c r="J50" s="7">
        <f t="shared" si="7"/>
        <v>-2044663877.7318258</v>
      </c>
      <c r="K50" s="71">
        <f t="shared" si="7"/>
        <v>-3220172024.861124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941261847</v>
      </c>
      <c r="C53" s="6">
        <v>2611450507</v>
      </c>
      <c r="D53" s="23">
        <v>1254924381</v>
      </c>
      <c r="E53" s="24">
        <v>4792769000</v>
      </c>
      <c r="F53" s="6">
        <v>5416158129</v>
      </c>
      <c r="G53" s="25">
        <v>5416158129</v>
      </c>
      <c r="H53" s="26">
        <v>-1807130078</v>
      </c>
      <c r="I53" s="24">
        <v>58078636440</v>
      </c>
      <c r="J53" s="6">
        <v>60676971970</v>
      </c>
      <c r="K53" s="25">
        <v>63499476000</v>
      </c>
    </row>
    <row r="54" spans="1:11" ht="13.5">
      <c r="A54" s="22" t="s">
        <v>54</v>
      </c>
      <c r="B54" s="6">
        <v>0</v>
      </c>
      <c r="C54" s="6">
        <v>219987800</v>
      </c>
      <c r="D54" s="23">
        <v>2679788854</v>
      </c>
      <c r="E54" s="24">
        <v>2958028260</v>
      </c>
      <c r="F54" s="6">
        <v>2948469529</v>
      </c>
      <c r="G54" s="25">
        <v>2948469529</v>
      </c>
      <c r="H54" s="26">
        <v>2485726973</v>
      </c>
      <c r="I54" s="24">
        <v>3025671870</v>
      </c>
      <c r="J54" s="6">
        <v>3108747780</v>
      </c>
      <c r="K54" s="25">
        <v>3183559410</v>
      </c>
    </row>
    <row r="55" spans="1:11" ht="13.5">
      <c r="A55" s="22" t="s">
        <v>55</v>
      </c>
      <c r="B55" s="6">
        <v>-174422778</v>
      </c>
      <c r="C55" s="6">
        <v>746705457</v>
      </c>
      <c r="D55" s="23">
        <v>1655415775</v>
      </c>
      <c r="E55" s="24">
        <v>1832548000</v>
      </c>
      <c r="F55" s="6">
        <v>1988573151</v>
      </c>
      <c r="G55" s="25">
        <v>1988573151</v>
      </c>
      <c r="H55" s="26">
        <v>1399182755</v>
      </c>
      <c r="I55" s="24">
        <v>1735914000</v>
      </c>
      <c r="J55" s="6">
        <v>2263837000</v>
      </c>
      <c r="K55" s="25">
        <v>2340557000</v>
      </c>
    </row>
    <row r="56" spans="1:11" ht="13.5">
      <c r="A56" s="22" t="s">
        <v>56</v>
      </c>
      <c r="B56" s="6">
        <v>24317031</v>
      </c>
      <c r="C56" s="6">
        <v>13408549</v>
      </c>
      <c r="D56" s="23">
        <v>3169857636</v>
      </c>
      <c r="E56" s="24">
        <v>3200065640</v>
      </c>
      <c r="F56" s="6">
        <v>2888125238</v>
      </c>
      <c r="G56" s="25">
        <v>2888125238</v>
      </c>
      <c r="H56" s="26">
        <v>2624660481</v>
      </c>
      <c r="I56" s="24">
        <v>2937372670</v>
      </c>
      <c r="J56" s="6">
        <v>3142045170</v>
      </c>
      <c r="K56" s="25">
        <v>3280405340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1762790653</v>
      </c>
      <c r="C59" s="6">
        <v>1983715120</v>
      </c>
      <c r="D59" s="23">
        <v>1752596946</v>
      </c>
      <c r="E59" s="24">
        <v>1975017540</v>
      </c>
      <c r="F59" s="6">
        <v>1975017540</v>
      </c>
      <c r="G59" s="25">
        <v>1975017540</v>
      </c>
      <c r="H59" s="26">
        <v>2015805780</v>
      </c>
      <c r="I59" s="24">
        <v>2269499100</v>
      </c>
      <c r="J59" s="6">
        <v>2471146929</v>
      </c>
      <c r="K59" s="25">
        <v>2698518958</v>
      </c>
    </row>
    <row r="60" spans="1:11" ht="13.5">
      <c r="A60" s="90" t="s">
        <v>59</v>
      </c>
      <c r="B60" s="6">
        <v>2343757653</v>
      </c>
      <c r="C60" s="6">
        <v>2759382230</v>
      </c>
      <c r="D60" s="23">
        <v>2215499892</v>
      </c>
      <c r="E60" s="24">
        <v>7001979024</v>
      </c>
      <c r="F60" s="6">
        <v>7001979024</v>
      </c>
      <c r="G60" s="25">
        <v>7001979024</v>
      </c>
      <c r="H60" s="26">
        <v>5932491695</v>
      </c>
      <c r="I60" s="24">
        <v>6369925618</v>
      </c>
      <c r="J60" s="6">
        <v>6793776022</v>
      </c>
      <c r="K60" s="25">
        <v>7253784985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153735</v>
      </c>
      <c r="C63" s="98">
        <v>151450</v>
      </c>
      <c r="D63" s="99">
        <v>270604</v>
      </c>
      <c r="E63" s="97">
        <v>140000</v>
      </c>
      <c r="F63" s="98">
        <v>140000</v>
      </c>
      <c r="G63" s="99">
        <v>140000</v>
      </c>
      <c r="H63" s="100">
        <v>140000</v>
      </c>
      <c r="I63" s="97">
        <v>144000</v>
      </c>
      <c r="J63" s="98">
        <v>248104</v>
      </c>
      <c r="K63" s="99">
        <v>248104</v>
      </c>
    </row>
    <row r="64" spans="1:11" ht="13.5">
      <c r="A64" s="96" t="s">
        <v>63</v>
      </c>
      <c r="B64" s="97">
        <v>447000</v>
      </c>
      <c r="C64" s="98">
        <v>420000</v>
      </c>
      <c r="D64" s="99">
        <v>399767</v>
      </c>
      <c r="E64" s="97">
        <v>410000</v>
      </c>
      <c r="F64" s="98">
        <v>410000</v>
      </c>
      <c r="G64" s="99">
        <v>410000</v>
      </c>
      <c r="H64" s="100">
        <v>410000</v>
      </c>
      <c r="I64" s="97">
        <v>410000</v>
      </c>
      <c r="J64" s="98">
        <v>397200</v>
      </c>
      <c r="K64" s="99">
        <v>397200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1.0945096572267765</v>
      </c>
      <c r="J70" s="5">
        <f t="shared" si="8"/>
        <v>1.1026282227776574</v>
      </c>
      <c r="K70" s="5">
        <f t="shared" si="8"/>
        <v>1.102561896842658</v>
      </c>
    </row>
    <row r="71" spans="1:11" ht="12.75" hidden="1">
      <c r="A71" s="1" t="s">
        <v>89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42267856830</v>
      </c>
      <c r="J71" s="2">
        <f t="shared" si="9"/>
        <v>45551844940</v>
      </c>
      <c r="K71" s="2">
        <f t="shared" si="9"/>
        <v>48503520840</v>
      </c>
    </row>
    <row r="72" spans="1:11" ht="12.75" hidden="1">
      <c r="A72" s="1" t="s">
        <v>90</v>
      </c>
      <c r="B72" s="2">
        <f>+B77</f>
        <v>-23518961</v>
      </c>
      <c r="C72" s="2">
        <f aca="true" t="shared" si="10" ref="C72:K72">+C77</f>
        <v>122111751</v>
      </c>
      <c r="D72" s="2">
        <f t="shared" si="10"/>
        <v>32755991160</v>
      </c>
      <c r="E72" s="2">
        <f t="shared" si="10"/>
        <v>35476092810</v>
      </c>
      <c r="F72" s="2">
        <f t="shared" si="10"/>
        <v>35458865983</v>
      </c>
      <c r="G72" s="2">
        <f t="shared" si="10"/>
        <v>35458865983</v>
      </c>
      <c r="H72" s="2">
        <f t="shared" si="10"/>
        <v>34534678401</v>
      </c>
      <c r="I72" s="2">
        <f t="shared" si="10"/>
        <v>38618075730</v>
      </c>
      <c r="J72" s="2">
        <f t="shared" si="10"/>
        <v>41312061490</v>
      </c>
      <c r="K72" s="2">
        <f t="shared" si="10"/>
        <v>43991653420</v>
      </c>
    </row>
    <row r="73" spans="1:11" ht="12.75" hidden="1">
      <c r="A73" s="1" t="s">
        <v>91</v>
      </c>
      <c r="B73" s="2">
        <f>+B74</f>
        <v>79799121.83333334</v>
      </c>
      <c r="C73" s="2">
        <f aca="true" t="shared" si="11" ref="C73:K73">+(C78+C80+C81+C82)-(B78+B80+B81+B82)</f>
        <v>74616723</v>
      </c>
      <c r="D73" s="2">
        <f t="shared" si="11"/>
        <v>-24536582</v>
      </c>
      <c r="E73" s="2">
        <f t="shared" si="11"/>
        <v>-154784280</v>
      </c>
      <c r="F73" s="2">
        <f>+(F78+F80+F81+F82)-(D78+D80+D81+D82)</f>
        <v>-154784280</v>
      </c>
      <c r="G73" s="2">
        <f>+(G78+G80+G81+G82)-(D78+D80+D81+D82)</f>
        <v>-154784280</v>
      </c>
      <c r="H73" s="2">
        <f>+(H78+H80+H81+H82)-(D78+D80+D81+D82)</f>
        <v>2714897581</v>
      </c>
      <c r="I73" s="2">
        <f>+(I78+I80+I81+I82)-(E78+E80+E81+E82)</f>
        <v>6676872560</v>
      </c>
      <c r="J73" s="2">
        <f t="shared" si="11"/>
        <v>-622791140</v>
      </c>
      <c r="K73" s="2">
        <f t="shared" si="11"/>
        <v>-600667800</v>
      </c>
    </row>
    <row r="74" spans="1:11" ht="12.75" hidden="1">
      <c r="A74" s="1" t="s">
        <v>92</v>
      </c>
      <c r="B74" s="2">
        <f>+TREND(C74:E74)</f>
        <v>79799121.83333334</v>
      </c>
      <c r="C74" s="2">
        <f>+C73</f>
        <v>74616723</v>
      </c>
      <c r="D74" s="2">
        <f aca="true" t="shared" si="12" ref="D74:K74">+D73</f>
        <v>-24536582</v>
      </c>
      <c r="E74" s="2">
        <f t="shared" si="12"/>
        <v>-154784280</v>
      </c>
      <c r="F74" s="2">
        <f t="shared" si="12"/>
        <v>-154784280</v>
      </c>
      <c r="G74" s="2">
        <f t="shared" si="12"/>
        <v>-154784280</v>
      </c>
      <c r="H74" s="2">
        <f t="shared" si="12"/>
        <v>2714897581</v>
      </c>
      <c r="I74" s="2">
        <f t="shared" si="12"/>
        <v>6676872560</v>
      </c>
      <c r="J74" s="2">
        <f t="shared" si="12"/>
        <v>-622791140</v>
      </c>
      <c r="K74" s="2">
        <f t="shared" si="12"/>
        <v>-600667800</v>
      </c>
    </row>
    <row r="75" spans="1:11" ht="12.75" hidden="1">
      <c r="A75" s="1" t="s">
        <v>93</v>
      </c>
      <c r="B75" s="2">
        <f>+B84-(((B80+B81+B78)*B70)-B79)</f>
        <v>1246315055</v>
      </c>
      <c r="C75" s="2">
        <f aca="true" t="shared" si="13" ref="C75:K75">+C84-(((C80+C81+C78)*C70)-C79)</f>
        <v>1644383383</v>
      </c>
      <c r="D75" s="2">
        <f t="shared" si="13"/>
        <v>1730872137</v>
      </c>
      <c r="E75" s="2">
        <f t="shared" si="13"/>
        <v>380000000</v>
      </c>
      <c r="F75" s="2">
        <f t="shared" si="13"/>
        <v>380000000</v>
      </c>
      <c r="G75" s="2">
        <f t="shared" si="13"/>
        <v>380000000</v>
      </c>
      <c r="H75" s="2">
        <f t="shared" si="13"/>
        <v>1242130091</v>
      </c>
      <c r="I75" s="2">
        <f t="shared" si="13"/>
        <v>3456455031.061945</v>
      </c>
      <c r="J75" s="2">
        <f t="shared" si="13"/>
        <v>4181501357.731826</v>
      </c>
      <c r="K75" s="2">
        <f t="shared" si="13"/>
        <v>4928211284.861124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-23518961</v>
      </c>
      <c r="C77" s="3">
        <v>122111751</v>
      </c>
      <c r="D77" s="3">
        <v>32755991160</v>
      </c>
      <c r="E77" s="3">
        <v>35476092810</v>
      </c>
      <c r="F77" s="3">
        <v>35458865983</v>
      </c>
      <c r="G77" s="3">
        <v>35458865983</v>
      </c>
      <c r="H77" s="3">
        <v>34534678401</v>
      </c>
      <c r="I77" s="3">
        <v>38618075730</v>
      </c>
      <c r="J77" s="3">
        <v>41312061490</v>
      </c>
      <c r="K77" s="3">
        <v>43991653420</v>
      </c>
    </row>
    <row r="78" spans="1:11" ht="12.75" hidden="1">
      <c r="A78" s="1" t="s">
        <v>66</v>
      </c>
      <c r="B78" s="3">
        <v>0</v>
      </c>
      <c r="C78" s="3">
        <v>-151487758</v>
      </c>
      <c r="D78" s="3">
        <v>89088826</v>
      </c>
      <c r="E78" s="3">
        <v>0</v>
      </c>
      <c r="F78" s="3">
        <v>0</v>
      </c>
      <c r="G78" s="3">
        <v>0</v>
      </c>
      <c r="H78" s="3">
        <v>177615846</v>
      </c>
      <c r="I78" s="3">
        <v>73945000</v>
      </c>
      <c r="J78" s="3">
        <v>75509000</v>
      </c>
      <c r="K78" s="3">
        <v>76904000</v>
      </c>
    </row>
    <row r="79" spans="1:11" ht="12.75" hidden="1">
      <c r="A79" s="1" t="s">
        <v>67</v>
      </c>
      <c r="B79" s="3">
        <v>-73050395</v>
      </c>
      <c r="C79" s="3">
        <v>18289625</v>
      </c>
      <c r="D79" s="3">
        <v>482100325</v>
      </c>
      <c r="E79" s="3">
        <v>0</v>
      </c>
      <c r="F79" s="3">
        <v>0</v>
      </c>
      <c r="G79" s="3">
        <v>0</v>
      </c>
      <c r="H79" s="3">
        <v>-328361880</v>
      </c>
      <c r="I79" s="3">
        <v>8465199320</v>
      </c>
      <c r="J79" s="3">
        <v>8540225970</v>
      </c>
      <c r="K79" s="3">
        <v>8616300940</v>
      </c>
    </row>
    <row r="80" spans="1:11" ht="12.75" hidden="1">
      <c r="A80" s="1" t="s">
        <v>68</v>
      </c>
      <c r="B80" s="3">
        <v>63251059</v>
      </c>
      <c r="C80" s="3">
        <v>49441665</v>
      </c>
      <c r="D80" s="3">
        <v>59274659</v>
      </c>
      <c r="E80" s="3">
        <v>0</v>
      </c>
      <c r="F80" s="3">
        <v>0</v>
      </c>
      <c r="G80" s="3">
        <v>0</v>
      </c>
      <c r="H80" s="3">
        <v>3043235865</v>
      </c>
      <c r="I80" s="3">
        <v>6540016420</v>
      </c>
      <c r="J80" s="3">
        <v>5918440960</v>
      </c>
      <c r="K80" s="3">
        <v>5315824860</v>
      </c>
    </row>
    <row r="81" spans="1:11" ht="12.75" hidden="1">
      <c r="A81" s="1" t="s">
        <v>69</v>
      </c>
      <c r="B81" s="3">
        <v>41453080</v>
      </c>
      <c r="C81" s="3">
        <v>281366955</v>
      </c>
      <c r="D81" s="3">
        <v>364577</v>
      </c>
      <c r="E81" s="3">
        <v>0</v>
      </c>
      <c r="F81" s="3">
        <v>0</v>
      </c>
      <c r="G81" s="3">
        <v>0</v>
      </c>
      <c r="H81" s="3">
        <v>-354758883</v>
      </c>
      <c r="I81" s="3">
        <v>5539140</v>
      </c>
      <c r="J81" s="3">
        <v>2326460</v>
      </c>
      <c r="K81" s="3">
        <v>2442760</v>
      </c>
    </row>
    <row r="82" spans="1:11" ht="12.75" hidden="1">
      <c r="A82" s="1" t="s">
        <v>70</v>
      </c>
      <c r="B82" s="3">
        <v>0</v>
      </c>
      <c r="C82" s="3">
        <v>0</v>
      </c>
      <c r="D82" s="3">
        <v>6056218</v>
      </c>
      <c r="E82" s="3">
        <v>0</v>
      </c>
      <c r="F82" s="3">
        <v>0</v>
      </c>
      <c r="G82" s="3">
        <v>0</v>
      </c>
      <c r="H82" s="3">
        <v>3589033</v>
      </c>
      <c r="I82" s="3">
        <v>57372000</v>
      </c>
      <c r="J82" s="3">
        <v>57805000</v>
      </c>
      <c r="K82" s="3">
        <v>58242000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42267856830</v>
      </c>
      <c r="J83" s="3">
        <v>45551844940</v>
      </c>
      <c r="K83" s="3">
        <v>48503520840</v>
      </c>
    </row>
    <row r="84" spans="1:11" ht="12.75" hidden="1">
      <c r="A84" s="1" t="s">
        <v>72</v>
      </c>
      <c r="B84" s="3">
        <v>1319365450</v>
      </c>
      <c r="C84" s="3">
        <v>1626093758</v>
      </c>
      <c r="D84" s="3">
        <v>1248771812</v>
      </c>
      <c r="E84" s="3">
        <v>380000000</v>
      </c>
      <c r="F84" s="3">
        <v>380000000</v>
      </c>
      <c r="G84" s="3">
        <v>380000000</v>
      </c>
      <c r="H84" s="3">
        <v>1570491971</v>
      </c>
      <c r="I84" s="3">
        <v>2236363000</v>
      </c>
      <c r="J84" s="3">
        <v>2252939000</v>
      </c>
      <c r="K84" s="3">
        <v>2260421000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8674279096</v>
      </c>
      <c r="C5" s="6">
        <v>9542010643</v>
      </c>
      <c r="D5" s="23">
        <v>10081179031</v>
      </c>
      <c r="E5" s="24">
        <v>10511518816</v>
      </c>
      <c r="F5" s="6">
        <v>10525120686</v>
      </c>
      <c r="G5" s="25">
        <v>10525120686</v>
      </c>
      <c r="H5" s="26">
        <v>10252977092</v>
      </c>
      <c r="I5" s="24">
        <v>10984132358</v>
      </c>
      <c r="J5" s="6">
        <v>11532163267</v>
      </c>
      <c r="K5" s="25">
        <v>12076858167</v>
      </c>
    </row>
    <row r="6" spans="1:11" ht="13.5">
      <c r="A6" s="22" t="s">
        <v>18</v>
      </c>
      <c r="B6" s="6">
        <v>17055142942</v>
      </c>
      <c r="C6" s="6">
        <v>18929233450</v>
      </c>
      <c r="D6" s="23">
        <v>20099325402</v>
      </c>
      <c r="E6" s="24">
        <v>19885709445</v>
      </c>
      <c r="F6" s="6">
        <v>19872798551</v>
      </c>
      <c r="G6" s="25">
        <v>19872798551</v>
      </c>
      <c r="H6" s="26">
        <v>20084681741</v>
      </c>
      <c r="I6" s="24">
        <v>22396466427</v>
      </c>
      <c r="J6" s="6">
        <v>24783376865</v>
      </c>
      <c r="K6" s="25">
        <v>27402142933</v>
      </c>
    </row>
    <row r="7" spans="1:11" ht="13.5">
      <c r="A7" s="22" t="s">
        <v>19</v>
      </c>
      <c r="B7" s="6">
        <v>895812992</v>
      </c>
      <c r="C7" s="6">
        <v>1136550270</v>
      </c>
      <c r="D7" s="23">
        <v>1298854635</v>
      </c>
      <c r="E7" s="24">
        <v>855610055</v>
      </c>
      <c r="F7" s="6">
        <v>979768482</v>
      </c>
      <c r="G7" s="25">
        <v>979768482</v>
      </c>
      <c r="H7" s="26">
        <v>841481296</v>
      </c>
      <c r="I7" s="24">
        <v>855343500</v>
      </c>
      <c r="J7" s="6">
        <v>912648018</v>
      </c>
      <c r="K7" s="25">
        <v>884378724</v>
      </c>
    </row>
    <row r="8" spans="1:11" ht="13.5">
      <c r="A8" s="22" t="s">
        <v>20</v>
      </c>
      <c r="B8" s="6">
        <v>4038469547</v>
      </c>
      <c r="C8" s="6">
        <v>4487357114</v>
      </c>
      <c r="D8" s="23">
        <v>4983212127</v>
      </c>
      <c r="E8" s="24">
        <v>5608723565</v>
      </c>
      <c r="F8" s="6">
        <v>6159551891</v>
      </c>
      <c r="G8" s="25">
        <v>6159551891</v>
      </c>
      <c r="H8" s="26">
        <v>5297727040</v>
      </c>
      <c r="I8" s="24">
        <v>5650364225</v>
      </c>
      <c r="J8" s="6">
        <v>5774670376</v>
      </c>
      <c r="K8" s="25">
        <v>5357557748</v>
      </c>
    </row>
    <row r="9" spans="1:11" ht="13.5">
      <c r="A9" s="22" t="s">
        <v>21</v>
      </c>
      <c r="B9" s="6">
        <v>6234766053</v>
      </c>
      <c r="C9" s="6">
        <v>6180396078</v>
      </c>
      <c r="D9" s="23">
        <v>5938989532</v>
      </c>
      <c r="E9" s="24">
        <v>5581540748</v>
      </c>
      <c r="F9" s="6">
        <v>5357791163</v>
      </c>
      <c r="G9" s="25">
        <v>5357791163</v>
      </c>
      <c r="H9" s="26">
        <v>6050600389</v>
      </c>
      <c r="I9" s="24">
        <v>7625917337</v>
      </c>
      <c r="J9" s="6">
        <v>8046703618</v>
      </c>
      <c r="K9" s="25">
        <v>8150303689</v>
      </c>
    </row>
    <row r="10" spans="1:11" ht="25.5">
      <c r="A10" s="27" t="s">
        <v>82</v>
      </c>
      <c r="B10" s="28">
        <f>SUM(B5:B9)</f>
        <v>36898470630</v>
      </c>
      <c r="C10" s="29">
        <f aca="true" t="shared" si="0" ref="C10:K10">SUM(C5:C9)</f>
        <v>40275547555</v>
      </c>
      <c r="D10" s="30">
        <f t="shared" si="0"/>
        <v>42401560727</v>
      </c>
      <c r="E10" s="28">
        <f t="shared" si="0"/>
        <v>42443102629</v>
      </c>
      <c r="F10" s="29">
        <f t="shared" si="0"/>
        <v>42895030773</v>
      </c>
      <c r="G10" s="31">
        <f t="shared" si="0"/>
        <v>42895030773</v>
      </c>
      <c r="H10" s="32">
        <f t="shared" si="0"/>
        <v>42527467558</v>
      </c>
      <c r="I10" s="28">
        <f t="shared" si="0"/>
        <v>47512223847</v>
      </c>
      <c r="J10" s="29">
        <f t="shared" si="0"/>
        <v>51049562144</v>
      </c>
      <c r="K10" s="31">
        <f t="shared" si="0"/>
        <v>53871241261</v>
      </c>
    </row>
    <row r="11" spans="1:11" ht="13.5">
      <c r="A11" s="22" t="s">
        <v>22</v>
      </c>
      <c r="B11" s="6">
        <v>10983956670</v>
      </c>
      <c r="C11" s="6">
        <v>12413817648</v>
      </c>
      <c r="D11" s="23">
        <v>12852766723</v>
      </c>
      <c r="E11" s="24">
        <v>15296103671</v>
      </c>
      <c r="F11" s="6">
        <v>14954405391</v>
      </c>
      <c r="G11" s="25">
        <v>14954405391</v>
      </c>
      <c r="H11" s="26">
        <v>14127273879</v>
      </c>
      <c r="I11" s="24">
        <v>15669540247</v>
      </c>
      <c r="J11" s="6">
        <v>16296294012</v>
      </c>
      <c r="K11" s="25">
        <v>16771058022</v>
      </c>
    </row>
    <row r="12" spans="1:11" ht="13.5">
      <c r="A12" s="22" t="s">
        <v>23</v>
      </c>
      <c r="B12" s="6">
        <v>122688149</v>
      </c>
      <c r="C12" s="6">
        <v>161296697</v>
      </c>
      <c r="D12" s="23">
        <v>167520521</v>
      </c>
      <c r="E12" s="24">
        <v>189675276</v>
      </c>
      <c r="F12" s="6">
        <v>189675276</v>
      </c>
      <c r="G12" s="25">
        <v>189675276</v>
      </c>
      <c r="H12" s="26">
        <v>166417235</v>
      </c>
      <c r="I12" s="24">
        <v>179826451</v>
      </c>
      <c r="J12" s="6">
        <v>187738811</v>
      </c>
      <c r="K12" s="25">
        <v>196374798</v>
      </c>
    </row>
    <row r="13" spans="1:11" ht="13.5">
      <c r="A13" s="22" t="s">
        <v>83</v>
      </c>
      <c r="B13" s="6">
        <v>3085118987</v>
      </c>
      <c r="C13" s="6">
        <v>2886134631</v>
      </c>
      <c r="D13" s="23">
        <v>3058683913</v>
      </c>
      <c r="E13" s="24">
        <v>3354566590</v>
      </c>
      <c r="F13" s="6">
        <v>3088084228</v>
      </c>
      <c r="G13" s="25">
        <v>3088084228</v>
      </c>
      <c r="H13" s="26">
        <v>2886069891</v>
      </c>
      <c r="I13" s="24">
        <v>3064592772</v>
      </c>
      <c r="J13" s="6">
        <v>3112630698</v>
      </c>
      <c r="K13" s="25">
        <v>3225948600</v>
      </c>
    </row>
    <row r="14" spans="1:11" ht="13.5">
      <c r="A14" s="22" t="s">
        <v>24</v>
      </c>
      <c r="B14" s="6">
        <v>852270869</v>
      </c>
      <c r="C14" s="6">
        <v>788634577</v>
      </c>
      <c r="D14" s="23">
        <v>814407403</v>
      </c>
      <c r="E14" s="24">
        <v>828459652</v>
      </c>
      <c r="F14" s="6">
        <v>851450027</v>
      </c>
      <c r="G14" s="25">
        <v>851450027</v>
      </c>
      <c r="H14" s="26">
        <v>778708874</v>
      </c>
      <c r="I14" s="24">
        <v>794746886</v>
      </c>
      <c r="J14" s="6">
        <v>1283592159</v>
      </c>
      <c r="K14" s="25">
        <v>1498858360</v>
      </c>
    </row>
    <row r="15" spans="1:11" ht="13.5">
      <c r="A15" s="22" t="s">
        <v>84</v>
      </c>
      <c r="B15" s="6">
        <v>9346977370</v>
      </c>
      <c r="C15" s="6">
        <v>9992303813</v>
      </c>
      <c r="D15" s="23">
        <v>11228896210</v>
      </c>
      <c r="E15" s="24">
        <v>11618742049</v>
      </c>
      <c r="F15" s="6">
        <v>11567848018</v>
      </c>
      <c r="G15" s="25">
        <v>11567848018</v>
      </c>
      <c r="H15" s="26">
        <v>11318038479</v>
      </c>
      <c r="I15" s="24">
        <v>14890658345</v>
      </c>
      <c r="J15" s="6">
        <v>16449671182</v>
      </c>
      <c r="K15" s="25">
        <v>18138165987</v>
      </c>
    </row>
    <row r="16" spans="1:11" ht="13.5">
      <c r="A16" s="22" t="s">
        <v>20</v>
      </c>
      <c r="B16" s="6">
        <v>396432642</v>
      </c>
      <c r="C16" s="6">
        <v>336816381</v>
      </c>
      <c r="D16" s="23">
        <v>396134552</v>
      </c>
      <c r="E16" s="24">
        <v>432363823</v>
      </c>
      <c r="F16" s="6">
        <v>489094454</v>
      </c>
      <c r="G16" s="25">
        <v>489094454</v>
      </c>
      <c r="H16" s="26">
        <v>303036743</v>
      </c>
      <c r="I16" s="24">
        <v>405903131</v>
      </c>
      <c r="J16" s="6">
        <v>380326611</v>
      </c>
      <c r="K16" s="25">
        <v>339494804</v>
      </c>
    </row>
    <row r="17" spans="1:11" ht="13.5">
      <c r="A17" s="22" t="s">
        <v>25</v>
      </c>
      <c r="B17" s="6">
        <v>8602310226</v>
      </c>
      <c r="C17" s="6">
        <v>9585333929</v>
      </c>
      <c r="D17" s="23">
        <v>11921726490</v>
      </c>
      <c r="E17" s="24">
        <v>13424593241</v>
      </c>
      <c r="F17" s="6">
        <v>13591076253</v>
      </c>
      <c r="G17" s="25">
        <v>13591076253</v>
      </c>
      <c r="H17" s="26">
        <v>12025151975</v>
      </c>
      <c r="I17" s="24">
        <v>13441694462</v>
      </c>
      <c r="J17" s="6">
        <v>13440083409</v>
      </c>
      <c r="K17" s="25">
        <v>13789500016</v>
      </c>
    </row>
    <row r="18" spans="1:11" ht="13.5">
      <c r="A18" s="33" t="s">
        <v>26</v>
      </c>
      <c r="B18" s="34">
        <f>SUM(B11:B17)</f>
        <v>33389754913</v>
      </c>
      <c r="C18" s="35">
        <f aca="true" t="shared" si="1" ref="C18:K18">SUM(C11:C17)</f>
        <v>36164337676</v>
      </c>
      <c r="D18" s="36">
        <f t="shared" si="1"/>
        <v>40440135812</v>
      </c>
      <c r="E18" s="34">
        <f t="shared" si="1"/>
        <v>45144504302</v>
      </c>
      <c r="F18" s="35">
        <f t="shared" si="1"/>
        <v>44731633647</v>
      </c>
      <c r="G18" s="37">
        <f t="shared" si="1"/>
        <v>44731633647</v>
      </c>
      <c r="H18" s="38">
        <f t="shared" si="1"/>
        <v>41604697076</v>
      </c>
      <c r="I18" s="34">
        <f t="shared" si="1"/>
        <v>48446962294</v>
      </c>
      <c r="J18" s="35">
        <f t="shared" si="1"/>
        <v>51150336882</v>
      </c>
      <c r="K18" s="37">
        <f t="shared" si="1"/>
        <v>53959400587</v>
      </c>
    </row>
    <row r="19" spans="1:11" ht="13.5">
      <c r="A19" s="33" t="s">
        <v>27</v>
      </c>
      <c r="B19" s="39">
        <f>+B10-B18</f>
        <v>3508715717</v>
      </c>
      <c r="C19" s="40">
        <f aca="true" t="shared" si="2" ref="C19:K19">+C10-C18</f>
        <v>4111209879</v>
      </c>
      <c r="D19" s="41">
        <f t="shared" si="2"/>
        <v>1961424915</v>
      </c>
      <c r="E19" s="39">
        <f t="shared" si="2"/>
        <v>-2701401673</v>
      </c>
      <c r="F19" s="40">
        <f t="shared" si="2"/>
        <v>-1836602874</v>
      </c>
      <c r="G19" s="42">
        <f t="shared" si="2"/>
        <v>-1836602874</v>
      </c>
      <c r="H19" s="43">
        <f t="shared" si="2"/>
        <v>922770482</v>
      </c>
      <c r="I19" s="39">
        <f t="shared" si="2"/>
        <v>-934738447</v>
      </c>
      <c r="J19" s="40">
        <f t="shared" si="2"/>
        <v>-100774738</v>
      </c>
      <c r="K19" s="42">
        <f t="shared" si="2"/>
        <v>-88159326</v>
      </c>
    </row>
    <row r="20" spans="1:11" ht="25.5">
      <c r="A20" s="44" t="s">
        <v>28</v>
      </c>
      <c r="B20" s="45">
        <v>1732663235</v>
      </c>
      <c r="C20" s="46">
        <v>2078059827</v>
      </c>
      <c r="D20" s="47">
        <v>1913311038</v>
      </c>
      <c r="E20" s="45">
        <v>2815828138</v>
      </c>
      <c r="F20" s="46">
        <v>1746910860</v>
      </c>
      <c r="G20" s="48">
        <v>1746910860</v>
      </c>
      <c r="H20" s="49">
        <v>1214038314</v>
      </c>
      <c r="I20" s="45">
        <v>3066644194</v>
      </c>
      <c r="J20" s="46">
        <v>2861527846</v>
      </c>
      <c r="K20" s="48">
        <v>2770686012</v>
      </c>
    </row>
    <row r="21" spans="1:11" ht="63.75">
      <c r="A21" s="50" t="s">
        <v>85</v>
      </c>
      <c r="B21" s="51">
        <v>209560754</v>
      </c>
      <c r="C21" s="52">
        <v>225755489</v>
      </c>
      <c r="D21" s="53">
        <v>192822863</v>
      </c>
      <c r="E21" s="51">
        <v>189225872</v>
      </c>
      <c r="F21" s="52">
        <v>195569065</v>
      </c>
      <c r="G21" s="54">
        <v>195569065</v>
      </c>
      <c r="H21" s="55">
        <v>228317557</v>
      </c>
      <c r="I21" s="51">
        <v>206181662</v>
      </c>
      <c r="J21" s="52">
        <v>240264441</v>
      </c>
      <c r="K21" s="54">
        <v>253199314</v>
      </c>
    </row>
    <row r="22" spans="1:11" ht="25.5">
      <c r="A22" s="56" t="s">
        <v>86</v>
      </c>
      <c r="B22" s="57">
        <f>SUM(B19:B21)</f>
        <v>5450939706</v>
      </c>
      <c r="C22" s="58">
        <f aca="true" t="shared" si="3" ref="C22:K22">SUM(C19:C21)</f>
        <v>6415025195</v>
      </c>
      <c r="D22" s="59">
        <f t="shared" si="3"/>
        <v>4067558816</v>
      </c>
      <c r="E22" s="57">
        <f t="shared" si="3"/>
        <v>303652337</v>
      </c>
      <c r="F22" s="58">
        <f t="shared" si="3"/>
        <v>105877051</v>
      </c>
      <c r="G22" s="60">
        <f t="shared" si="3"/>
        <v>105877051</v>
      </c>
      <c r="H22" s="61">
        <f t="shared" si="3"/>
        <v>2365126353</v>
      </c>
      <c r="I22" s="57">
        <f t="shared" si="3"/>
        <v>2338087409</v>
      </c>
      <c r="J22" s="58">
        <f t="shared" si="3"/>
        <v>3001017549</v>
      </c>
      <c r="K22" s="60">
        <f t="shared" si="3"/>
        <v>2935726000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5450939706</v>
      </c>
      <c r="C24" s="40">
        <f aca="true" t="shared" si="4" ref="C24:K24">SUM(C22:C23)</f>
        <v>6415025195</v>
      </c>
      <c r="D24" s="41">
        <f t="shared" si="4"/>
        <v>4067558816</v>
      </c>
      <c r="E24" s="39">
        <f t="shared" si="4"/>
        <v>303652337</v>
      </c>
      <c r="F24" s="40">
        <f t="shared" si="4"/>
        <v>105877051</v>
      </c>
      <c r="G24" s="42">
        <f t="shared" si="4"/>
        <v>105877051</v>
      </c>
      <c r="H24" s="43">
        <f t="shared" si="4"/>
        <v>2365126353</v>
      </c>
      <c r="I24" s="39">
        <f t="shared" si="4"/>
        <v>2338087409</v>
      </c>
      <c r="J24" s="40">
        <f t="shared" si="4"/>
        <v>3001017549</v>
      </c>
      <c r="K24" s="42">
        <f t="shared" si="4"/>
        <v>2935726000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87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3537231700</v>
      </c>
      <c r="C27" s="7">
        <v>3492985130</v>
      </c>
      <c r="D27" s="69">
        <v>3813809467</v>
      </c>
      <c r="E27" s="70">
        <v>9681356781</v>
      </c>
      <c r="F27" s="7">
        <v>7425963285</v>
      </c>
      <c r="G27" s="71">
        <v>7425963285</v>
      </c>
      <c r="H27" s="72">
        <v>4767880308</v>
      </c>
      <c r="I27" s="70">
        <v>8325970722</v>
      </c>
      <c r="J27" s="7">
        <v>9131019900</v>
      </c>
      <c r="K27" s="71">
        <v>11501855706</v>
      </c>
    </row>
    <row r="28" spans="1:11" ht="13.5">
      <c r="A28" s="73" t="s">
        <v>33</v>
      </c>
      <c r="B28" s="6">
        <v>675698956</v>
      </c>
      <c r="C28" s="6">
        <v>1048947538</v>
      </c>
      <c r="D28" s="23">
        <v>878051882</v>
      </c>
      <c r="E28" s="24">
        <v>2883814158</v>
      </c>
      <c r="F28" s="6">
        <v>1811962191</v>
      </c>
      <c r="G28" s="25">
        <v>1811962191</v>
      </c>
      <c r="H28" s="26">
        <v>0</v>
      </c>
      <c r="I28" s="24">
        <v>3128941716</v>
      </c>
      <c r="J28" s="6">
        <v>2961644871</v>
      </c>
      <c r="K28" s="25">
        <v>2877431276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1724163100</v>
      </c>
      <c r="C30" s="6">
        <v>1867483190</v>
      </c>
      <c r="D30" s="23">
        <v>1979614732</v>
      </c>
      <c r="E30" s="24">
        <v>2500000000</v>
      </c>
      <c r="F30" s="6">
        <v>0</v>
      </c>
      <c r="G30" s="25">
        <v>0</v>
      </c>
      <c r="H30" s="26">
        <v>0</v>
      </c>
      <c r="I30" s="24">
        <v>2500000000</v>
      </c>
      <c r="J30" s="6">
        <v>4500000000</v>
      </c>
      <c r="K30" s="25">
        <v>7000000000</v>
      </c>
    </row>
    <row r="31" spans="1:11" ht="13.5">
      <c r="A31" s="22" t="s">
        <v>35</v>
      </c>
      <c r="B31" s="6">
        <v>0</v>
      </c>
      <c r="C31" s="6">
        <v>0</v>
      </c>
      <c r="D31" s="23">
        <v>1414518</v>
      </c>
      <c r="E31" s="24">
        <v>4282555028</v>
      </c>
      <c r="F31" s="6">
        <v>5590035242</v>
      </c>
      <c r="G31" s="25">
        <v>5590035242</v>
      </c>
      <c r="H31" s="26">
        <v>0</v>
      </c>
      <c r="I31" s="24">
        <v>2697029006</v>
      </c>
      <c r="J31" s="6">
        <v>1669375029</v>
      </c>
      <c r="K31" s="25">
        <v>1624424430</v>
      </c>
    </row>
    <row r="32" spans="1:11" ht="13.5">
      <c r="A32" s="33" t="s">
        <v>36</v>
      </c>
      <c r="B32" s="7">
        <f>SUM(B28:B31)</f>
        <v>2399862056</v>
      </c>
      <c r="C32" s="7">
        <f aca="true" t="shared" si="5" ref="C32:K32">SUM(C28:C31)</f>
        <v>2916430728</v>
      </c>
      <c r="D32" s="69">
        <f t="shared" si="5"/>
        <v>2859081132</v>
      </c>
      <c r="E32" s="70">
        <f t="shared" si="5"/>
        <v>9666369186</v>
      </c>
      <c r="F32" s="7">
        <f t="shared" si="5"/>
        <v>7401997433</v>
      </c>
      <c r="G32" s="71">
        <f t="shared" si="5"/>
        <v>7401997433</v>
      </c>
      <c r="H32" s="72">
        <f t="shared" si="5"/>
        <v>0</v>
      </c>
      <c r="I32" s="70">
        <f t="shared" si="5"/>
        <v>8325970722</v>
      </c>
      <c r="J32" s="7">
        <f t="shared" si="5"/>
        <v>9131019900</v>
      </c>
      <c r="K32" s="71">
        <f t="shared" si="5"/>
        <v>11501855706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14254084899</v>
      </c>
      <c r="C35" s="6">
        <v>17848394183</v>
      </c>
      <c r="D35" s="23">
        <v>18830240821</v>
      </c>
      <c r="E35" s="24">
        <v>15579108965</v>
      </c>
      <c r="F35" s="6">
        <v>22902487389</v>
      </c>
      <c r="G35" s="25">
        <v>22902487389</v>
      </c>
      <c r="H35" s="26">
        <v>252861610511</v>
      </c>
      <c r="I35" s="24">
        <v>16886993932</v>
      </c>
      <c r="J35" s="6">
        <v>19094537886</v>
      </c>
      <c r="K35" s="25">
        <v>21648044576</v>
      </c>
    </row>
    <row r="36" spans="1:11" ht="13.5">
      <c r="A36" s="22" t="s">
        <v>39</v>
      </c>
      <c r="B36" s="6">
        <v>50613760780</v>
      </c>
      <c r="C36" s="6">
        <v>52765070238</v>
      </c>
      <c r="D36" s="23">
        <v>56409806986</v>
      </c>
      <c r="E36" s="24">
        <v>63512949418</v>
      </c>
      <c r="F36" s="6">
        <v>63355466872</v>
      </c>
      <c r="G36" s="25">
        <v>63355466872</v>
      </c>
      <c r="H36" s="26">
        <v>59105054233</v>
      </c>
      <c r="I36" s="24">
        <v>67068140975</v>
      </c>
      <c r="J36" s="6">
        <v>72458674518</v>
      </c>
      <c r="K36" s="25">
        <v>79830952496</v>
      </c>
    </row>
    <row r="37" spans="1:11" ht="13.5">
      <c r="A37" s="22" t="s">
        <v>40</v>
      </c>
      <c r="B37" s="6">
        <v>8561736837</v>
      </c>
      <c r="C37" s="6">
        <v>7873348202</v>
      </c>
      <c r="D37" s="23">
        <v>8102466885</v>
      </c>
      <c r="E37" s="24">
        <v>9110090132</v>
      </c>
      <c r="F37" s="6">
        <v>10763680532</v>
      </c>
      <c r="G37" s="25">
        <v>10763680532</v>
      </c>
      <c r="H37" s="26">
        <v>243625500205</v>
      </c>
      <c r="I37" s="24">
        <v>11718587081</v>
      </c>
      <c r="J37" s="6">
        <v>13167990967</v>
      </c>
      <c r="K37" s="25">
        <v>14898544166</v>
      </c>
    </row>
    <row r="38" spans="1:11" ht="13.5">
      <c r="A38" s="22" t="s">
        <v>41</v>
      </c>
      <c r="B38" s="6">
        <v>12781828185</v>
      </c>
      <c r="C38" s="6">
        <v>13327434246</v>
      </c>
      <c r="D38" s="23">
        <v>13450870826</v>
      </c>
      <c r="E38" s="24">
        <v>17684925430</v>
      </c>
      <c r="F38" s="6">
        <v>13835686491</v>
      </c>
      <c r="G38" s="25">
        <v>13835686491</v>
      </c>
      <c r="H38" s="26">
        <v>13129543603</v>
      </c>
      <c r="I38" s="24">
        <v>15487176579</v>
      </c>
      <c r="J38" s="6">
        <v>18585066723</v>
      </c>
      <c r="K38" s="25">
        <v>23835807660</v>
      </c>
    </row>
    <row r="39" spans="1:11" ht="13.5">
      <c r="A39" s="22" t="s">
        <v>42</v>
      </c>
      <c r="B39" s="6">
        <v>38073340882</v>
      </c>
      <c r="C39" s="6">
        <v>42997657344</v>
      </c>
      <c r="D39" s="23">
        <v>49591736754</v>
      </c>
      <c r="E39" s="24">
        <v>51947591641</v>
      </c>
      <c r="F39" s="6">
        <v>61351926401</v>
      </c>
      <c r="G39" s="25">
        <v>61351926401</v>
      </c>
      <c r="H39" s="26">
        <v>52769587858</v>
      </c>
      <c r="I39" s="24">
        <v>54331546076</v>
      </c>
      <c r="J39" s="6">
        <v>56783101045</v>
      </c>
      <c r="K39" s="25">
        <v>59792877459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37809656320</v>
      </c>
      <c r="F42" s="6">
        <v>40344611174</v>
      </c>
      <c r="G42" s="25">
        <v>40344611174</v>
      </c>
      <c r="H42" s="26">
        <v>0</v>
      </c>
      <c r="I42" s="24">
        <v>86235724425</v>
      </c>
      <c r="J42" s="6">
        <v>92048858482</v>
      </c>
      <c r="K42" s="25">
        <v>97507397237</v>
      </c>
    </row>
    <row r="43" spans="1:11" ht="13.5">
      <c r="A43" s="22" t="s">
        <v>45</v>
      </c>
      <c r="B43" s="6">
        <v>-4569001442</v>
      </c>
      <c r="C43" s="6">
        <v>-624940323</v>
      </c>
      <c r="D43" s="23">
        <v>-781649239</v>
      </c>
      <c r="E43" s="24">
        <v>2881710462</v>
      </c>
      <c r="F43" s="6">
        <v>441948748</v>
      </c>
      <c r="G43" s="25">
        <v>441948748</v>
      </c>
      <c r="H43" s="26">
        <v>5568068119</v>
      </c>
      <c r="I43" s="24">
        <v>-8838361111</v>
      </c>
      <c r="J43" s="6">
        <v>-8339951368</v>
      </c>
      <c r="K43" s="25">
        <v>-10425941268</v>
      </c>
    </row>
    <row r="44" spans="1:11" ht="13.5">
      <c r="A44" s="22" t="s">
        <v>46</v>
      </c>
      <c r="B44" s="6">
        <v>398408787</v>
      </c>
      <c r="C44" s="6">
        <v>33435141</v>
      </c>
      <c r="D44" s="23">
        <v>84970427</v>
      </c>
      <c r="E44" s="24">
        <v>2513149754</v>
      </c>
      <c r="F44" s="6">
        <v>-66782639</v>
      </c>
      <c r="G44" s="25">
        <v>-66782639</v>
      </c>
      <c r="H44" s="26">
        <v>-391340618</v>
      </c>
      <c r="I44" s="24">
        <v>2518577883</v>
      </c>
      <c r="J44" s="6">
        <v>4523553558</v>
      </c>
      <c r="K44" s="25">
        <v>7022415831</v>
      </c>
    </row>
    <row r="45" spans="1:11" ht="13.5">
      <c r="A45" s="33" t="s">
        <v>47</v>
      </c>
      <c r="B45" s="7">
        <v>-3448597019</v>
      </c>
      <c r="C45" s="7">
        <v>7101183182</v>
      </c>
      <c r="D45" s="69">
        <v>10437547211</v>
      </c>
      <c r="E45" s="70">
        <v>52999744537</v>
      </c>
      <c r="F45" s="7">
        <v>52693445464</v>
      </c>
      <c r="G45" s="71">
        <v>52693445464</v>
      </c>
      <c r="H45" s="72">
        <v>18289160078</v>
      </c>
      <c r="I45" s="70">
        <v>87694872901</v>
      </c>
      <c r="J45" s="7">
        <v>95060621337</v>
      </c>
      <c r="K45" s="71">
        <v>102396591628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12217330013</v>
      </c>
      <c r="C48" s="6">
        <v>16107425019</v>
      </c>
      <c r="D48" s="23">
        <v>17916110710</v>
      </c>
      <c r="E48" s="24">
        <v>12617430530</v>
      </c>
      <c r="F48" s="6">
        <v>13380383665</v>
      </c>
      <c r="G48" s="25">
        <v>13380383665</v>
      </c>
      <c r="H48" s="26">
        <v>17084726228</v>
      </c>
      <c r="I48" s="24">
        <v>13069016096</v>
      </c>
      <c r="J48" s="6">
        <v>13899175828</v>
      </c>
      <c r="K48" s="25">
        <v>14553295607</v>
      </c>
    </row>
    <row r="49" spans="1:11" ht="13.5">
      <c r="A49" s="22" t="s">
        <v>50</v>
      </c>
      <c r="B49" s="6">
        <f>+B75</f>
        <v>12586740168</v>
      </c>
      <c r="C49" s="6">
        <f aca="true" t="shared" si="6" ref="C49:K49">+C75</f>
        <v>14366138100</v>
      </c>
      <c r="D49" s="23">
        <f t="shared" si="6"/>
        <v>15275265249</v>
      </c>
      <c r="E49" s="24">
        <f t="shared" si="6"/>
        <v>6080959538.742798</v>
      </c>
      <c r="F49" s="6">
        <f t="shared" si="6"/>
        <v>10281298798.784237</v>
      </c>
      <c r="G49" s="25">
        <f t="shared" si="6"/>
        <v>10281298798.784237</v>
      </c>
      <c r="H49" s="26">
        <f t="shared" si="6"/>
        <v>250876769461</v>
      </c>
      <c r="I49" s="24">
        <f t="shared" si="6"/>
        <v>8343807078.158478</v>
      </c>
      <c r="J49" s="6">
        <f t="shared" si="6"/>
        <v>9052996879.12422</v>
      </c>
      <c r="K49" s="25">
        <f t="shared" si="6"/>
        <v>9551959750.861174</v>
      </c>
    </row>
    <row r="50" spans="1:11" ht="13.5">
      <c r="A50" s="33" t="s">
        <v>51</v>
      </c>
      <c r="B50" s="7">
        <f>+B48-B49</f>
        <v>-369410155</v>
      </c>
      <c r="C50" s="7">
        <f aca="true" t="shared" si="7" ref="C50:K50">+C48-C49</f>
        <v>1741286919</v>
      </c>
      <c r="D50" s="69">
        <f t="shared" si="7"/>
        <v>2640845461</v>
      </c>
      <c r="E50" s="70">
        <f t="shared" si="7"/>
        <v>6536470991.257202</v>
      </c>
      <c r="F50" s="7">
        <f t="shared" si="7"/>
        <v>3099084866.215763</v>
      </c>
      <c r="G50" s="71">
        <f t="shared" si="7"/>
        <v>3099084866.215763</v>
      </c>
      <c r="H50" s="72">
        <f t="shared" si="7"/>
        <v>-233792043233</v>
      </c>
      <c r="I50" s="70">
        <f t="shared" si="7"/>
        <v>4725209017.841522</v>
      </c>
      <c r="J50" s="7">
        <f t="shared" si="7"/>
        <v>4846178948.87578</v>
      </c>
      <c r="K50" s="71">
        <f t="shared" si="7"/>
        <v>5001335856.138826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42023925465</v>
      </c>
      <c r="C53" s="6">
        <v>44659040241</v>
      </c>
      <c r="D53" s="23">
        <v>47260232972</v>
      </c>
      <c r="E53" s="24">
        <v>41789262741</v>
      </c>
      <c r="F53" s="6">
        <v>44200786821</v>
      </c>
      <c r="G53" s="25">
        <v>44200786821</v>
      </c>
      <c r="H53" s="26">
        <v>45624019524</v>
      </c>
      <c r="I53" s="24">
        <v>48511380653</v>
      </c>
      <c r="J53" s="6">
        <v>53724721763</v>
      </c>
      <c r="K53" s="25">
        <v>59589793146</v>
      </c>
    </row>
    <row r="54" spans="1:11" ht="13.5">
      <c r="A54" s="22" t="s">
        <v>54</v>
      </c>
      <c r="B54" s="6">
        <v>0</v>
      </c>
      <c r="C54" s="6">
        <v>2925174825</v>
      </c>
      <c r="D54" s="23">
        <v>2937101397</v>
      </c>
      <c r="E54" s="24">
        <v>3285313490</v>
      </c>
      <c r="F54" s="6">
        <v>2886272866</v>
      </c>
      <c r="G54" s="25">
        <v>2886272866</v>
      </c>
      <c r="H54" s="26">
        <v>2867117813</v>
      </c>
      <c r="I54" s="24">
        <v>3041395272</v>
      </c>
      <c r="J54" s="6">
        <v>3089433198</v>
      </c>
      <c r="K54" s="25">
        <v>3202751100</v>
      </c>
    </row>
    <row r="55" spans="1:11" ht="13.5">
      <c r="A55" s="22" t="s">
        <v>55</v>
      </c>
      <c r="B55" s="6">
        <v>714582156</v>
      </c>
      <c r="C55" s="6">
        <v>627338917</v>
      </c>
      <c r="D55" s="23">
        <v>904631693</v>
      </c>
      <c r="E55" s="24">
        <v>3122935556</v>
      </c>
      <c r="F55" s="6">
        <v>2381931340</v>
      </c>
      <c r="G55" s="25">
        <v>2381931340</v>
      </c>
      <c r="H55" s="26">
        <v>1376135330</v>
      </c>
      <c r="I55" s="24">
        <v>4101898613</v>
      </c>
      <c r="J55" s="6">
        <v>4630837912</v>
      </c>
      <c r="K55" s="25">
        <v>6387783460</v>
      </c>
    </row>
    <row r="56" spans="1:11" ht="13.5">
      <c r="A56" s="22" t="s">
        <v>56</v>
      </c>
      <c r="B56" s="6">
        <v>1529357872</v>
      </c>
      <c r="C56" s="6">
        <v>1050650081</v>
      </c>
      <c r="D56" s="23">
        <v>1170433322</v>
      </c>
      <c r="E56" s="24">
        <v>4618658503</v>
      </c>
      <c r="F56" s="6">
        <v>4080633471</v>
      </c>
      <c r="G56" s="25">
        <v>4080633471</v>
      </c>
      <c r="H56" s="26">
        <v>1310059778</v>
      </c>
      <c r="I56" s="24">
        <v>4277194580</v>
      </c>
      <c r="J56" s="6">
        <v>4448169606</v>
      </c>
      <c r="K56" s="25">
        <v>4637401732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1402781307</v>
      </c>
      <c r="C59" s="6">
        <v>1541656745</v>
      </c>
      <c r="D59" s="23">
        <v>1707262480</v>
      </c>
      <c r="E59" s="24">
        <v>1853332508</v>
      </c>
      <c r="F59" s="6">
        <v>1853332508</v>
      </c>
      <c r="G59" s="25">
        <v>1853332508</v>
      </c>
      <c r="H59" s="26">
        <v>1853332508</v>
      </c>
      <c r="I59" s="24">
        <v>2364104877</v>
      </c>
      <c r="J59" s="6">
        <v>2495321752</v>
      </c>
      <c r="K59" s="25">
        <v>2636600500</v>
      </c>
    </row>
    <row r="60" spans="1:11" ht="13.5">
      <c r="A60" s="90" t="s">
        <v>59</v>
      </c>
      <c r="B60" s="6">
        <v>1387065770</v>
      </c>
      <c r="C60" s="6">
        <v>1478535443</v>
      </c>
      <c r="D60" s="23">
        <v>1233724751</v>
      </c>
      <c r="E60" s="24">
        <v>1272116192</v>
      </c>
      <c r="F60" s="6">
        <v>1298403756</v>
      </c>
      <c r="G60" s="25">
        <v>1298403756</v>
      </c>
      <c r="H60" s="26">
        <v>1298403756</v>
      </c>
      <c r="I60" s="24">
        <v>1389874414</v>
      </c>
      <c r="J60" s="6">
        <v>1459241417</v>
      </c>
      <c r="K60" s="25">
        <v>1562413836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217</v>
      </c>
      <c r="C63" s="98">
        <v>72</v>
      </c>
      <c r="D63" s="99">
        <v>149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33566</v>
      </c>
      <c r="C64" s="98">
        <v>31126</v>
      </c>
      <c r="D64" s="99">
        <v>29130</v>
      </c>
      <c r="E64" s="97">
        <v>28126</v>
      </c>
      <c r="F64" s="98">
        <v>28126</v>
      </c>
      <c r="G64" s="99">
        <v>28126</v>
      </c>
      <c r="H64" s="100">
        <v>28126</v>
      </c>
      <c r="I64" s="97">
        <v>26130</v>
      </c>
      <c r="J64" s="98">
        <v>24630</v>
      </c>
      <c r="K64" s="99">
        <v>23130</v>
      </c>
    </row>
    <row r="65" spans="1:11" ht="13.5">
      <c r="A65" s="96" t="s">
        <v>64</v>
      </c>
      <c r="B65" s="97">
        <v>931820</v>
      </c>
      <c r="C65" s="98">
        <v>944616</v>
      </c>
      <c r="D65" s="99">
        <v>958534</v>
      </c>
      <c r="E65" s="97">
        <v>935447</v>
      </c>
      <c r="F65" s="98">
        <v>935447</v>
      </c>
      <c r="G65" s="99">
        <v>935447</v>
      </c>
      <c r="H65" s="100">
        <v>935447</v>
      </c>
      <c r="I65" s="97">
        <v>954156</v>
      </c>
      <c r="J65" s="98">
        <v>973239</v>
      </c>
      <c r="K65" s="99">
        <v>992704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88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0.906057023581315</v>
      </c>
      <c r="F70" s="5">
        <f t="shared" si="8"/>
        <v>0.9203282222639607</v>
      </c>
      <c r="G70" s="5">
        <f t="shared" si="8"/>
        <v>0.9203282222639607</v>
      </c>
      <c r="H70" s="5">
        <f t="shared" si="8"/>
        <v>0</v>
      </c>
      <c r="I70" s="5">
        <f t="shared" si="8"/>
        <v>0.9411160113059627</v>
      </c>
      <c r="J70" s="5">
        <f t="shared" si="8"/>
        <v>0.9436838976869617</v>
      </c>
      <c r="K70" s="5">
        <f t="shared" si="8"/>
        <v>0.9458055274890385</v>
      </c>
    </row>
    <row r="71" spans="1:11" ht="12.75" hidden="1">
      <c r="A71" s="1" t="s">
        <v>89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32200932756</v>
      </c>
      <c r="F71" s="2">
        <f t="shared" si="9"/>
        <v>32473478426</v>
      </c>
      <c r="G71" s="2">
        <f t="shared" si="9"/>
        <v>32473478426</v>
      </c>
      <c r="H71" s="2">
        <f t="shared" si="9"/>
        <v>0</v>
      </c>
      <c r="I71" s="2">
        <f t="shared" si="9"/>
        <v>36236735955</v>
      </c>
      <c r="J71" s="2">
        <f t="shared" si="9"/>
        <v>39478991541</v>
      </c>
      <c r="K71" s="2">
        <f t="shared" si="9"/>
        <v>42631111191</v>
      </c>
    </row>
    <row r="72" spans="1:11" ht="12.75" hidden="1">
      <c r="A72" s="1" t="s">
        <v>90</v>
      </c>
      <c r="B72" s="2">
        <f>+B77</f>
        <v>31567661163</v>
      </c>
      <c r="C72" s="2">
        <f aca="true" t="shared" si="10" ref="C72:K72">+C77</f>
        <v>34136954392</v>
      </c>
      <c r="D72" s="2">
        <f t="shared" si="10"/>
        <v>35472120223</v>
      </c>
      <c r="E72" s="2">
        <f t="shared" si="10"/>
        <v>35539631522</v>
      </c>
      <c r="F72" s="2">
        <f t="shared" si="10"/>
        <v>35284670882</v>
      </c>
      <c r="G72" s="2">
        <f t="shared" si="10"/>
        <v>35284670882</v>
      </c>
      <c r="H72" s="2">
        <f t="shared" si="10"/>
        <v>35877258309</v>
      </c>
      <c r="I72" s="2">
        <f t="shared" si="10"/>
        <v>38504005372</v>
      </c>
      <c r="J72" s="2">
        <f t="shared" si="10"/>
        <v>41834974230</v>
      </c>
      <c r="K72" s="2">
        <f t="shared" si="10"/>
        <v>45073865559</v>
      </c>
    </row>
    <row r="73" spans="1:11" ht="12.75" hidden="1">
      <c r="A73" s="1" t="s">
        <v>91</v>
      </c>
      <c r="B73" s="2">
        <f>+B74</f>
        <v>-55554627.66666639</v>
      </c>
      <c r="C73" s="2">
        <f aca="true" t="shared" si="11" ref="C73:K73">+(C78+C80+C81+C82)-(B78+B80+B81+B82)</f>
        <v>364414794</v>
      </c>
      <c r="D73" s="2">
        <f t="shared" si="11"/>
        <v>-41604021</v>
      </c>
      <c r="E73" s="2">
        <f t="shared" si="11"/>
        <v>2072193694</v>
      </c>
      <c r="F73" s="2">
        <f>+(F78+F80+F81+F82)-(D78+D80+D81+D82)</f>
        <v>8383303814</v>
      </c>
      <c r="G73" s="2">
        <f>+(G78+G80+G81+G82)-(D78+D80+D81+D82)</f>
        <v>8383303814</v>
      </c>
      <c r="H73" s="2">
        <f>+(H78+H80+H81+H82)-(D78+D80+D81+D82)</f>
        <v>234426803507</v>
      </c>
      <c r="I73" s="2">
        <f>+(I78+I80+I81+I82)-(E78+E80+E81+E82)</f>
        <v>1227907037</v>
      </c>
      <c r="J73" s="2">
        <f t="shared" si="11"/>
        <v>723952566</v>
      </c>
      <c r="K73" s="2">
        <f t="shared" si="11"/>
        <v>969843886</v>
      </c>
    </row>
    <row r="74" spans="1:11" ht="12.75" hidden="1">
      <c r="A74" s="1" t="s">
        <v>92</v>
      </c>
      <c r="B74" s="2">
        <f>+TREND(C74:E74)</f>
        <v>-55554627.66666639</v>
      </c>
      <c r="C74" s="2">
        <f>+C73</f>
        <v>364414794</v>
      </c>
      <c r="D74" s="2">
        <f aca="true" t="shared" si="12" ref="D74:K74">+D73</f>
        <v>-41604021</v>
      </c>
      <c r="E74" s="2">
        <f t="shared" si="12"/>
        <v>2072193694</v>
      </c>
      <c r="F74" s="2">
        <f t="shared" si="12"/>
        <v>8383303814</v>
      </c>
      <c r="G74" s="2">
        <f t="shared" si="12"/>
        <v>8383303814</v>
      </c>
      <c r="H74" s="2">
        <f t="shared" si="12"/>
        <v>234426803507</v>
      </c>
      <c r="I74" s="2">
        <f t="shared" si="12"/>
        <v>1227907037</v>
      </c>
      <c r="J74" s="2">
        <f t="shared" si="12"/>
        <v>723952566</v>
      </c>
      <c r="K74" s="2">
        <f t="shared" si="12"/>
        <v>969843886</v>
      </c>
    </row>
    <row r="75" spans="1:11" ht="12.75" hidden="1">
      <c r="A75" s="1" t="s">
        <v>93</v>
      </c>
      <c r="B75" s="2">
        <f>+B84-(((B80+B81+B78)*B70)-B79)</f>
        <v>12586740168</v>
      </c>
      <c r="C75" s="2">
        <f aca="true" t="shared" si="13" ref="C75:K75">+C84-(((C80+C81+C78)*C70)-C79)</f>
        <v>14366138100</v>
      </c>
      <c r="D75" s="2">
        <f t="shared" si="13"/>
        <v>15275265249</v>
      </c>
      <c r="E75" s="2">
        <f t="shared" si="13"/>
        <v>6080959538.742798</v>
      </c>
      <c r="F75" s="2">
        <f t="shared" si="13"/>
        <v>10281298798.784237</v>
      </c>
      <c r="G75" s="2">
        <f t="shared" si="13"/>
        <v>10281298798.784237</v>
      </c>
      <c r="H75" s="2">
        <f t="shared" si="13"/>
        <v>250876769461</v>
      </c>
      <c r="I75" s="2">
        <f t="shared" si="13"/>
        <v>8343807078.158478</v>
      </c>
      <c r="J75" s="2">
        <f t="shared" si="13"/>
        <v>9052996879.12422</v>
      </c>
      <c r="K75" s="2">
        <f t="shared" si="13"/>
        <v>9551959750.861174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31567661163</v>
      </c>
      <c r="C77" s="3">
        <v>34136954392</v>
      </c>
      <c r="D77" s="3">
        <v>35472120223</v>
      </c>
      <c r="E77" s="3">
        <v>35539631522</v>
      </c>
      <c r="F77" s="3">
        <v>35284670882</v>
      </c>
      <c r="G77" s="3">
        <v>35284670882</v>
      </c>
      <c r="H77" s="3">
        <v>35877258309</v>
      </c>
      <c r="I77" s="3">
        <v>38504005372</v>
      </c>
      <c r="J77" s="3">
        <v>41834974230</v>
      </c>
      <c r="K77" s="3">
        <v>45073865559</v>
      </c>
    </row>
    <row r="78" spans="1:11" ht="12.75" hidden="1">
      <c r="A78" s="1" t="s">
        <v>66</v>
      </c>
      <c r="B78" s="3">
        <v>41481327</v>
      </c>
      <c r="C78" s="3">
        <v>217571184</v>
      </c>
      <c r="D78" s="3">
        <v>15224818</v>
      </c>
      <c r="E78" s="3">
        <v>186786622</v>
      </c>
      <c r="F78" s="3">
        <v>171766036</v>
      </c>
      <c r="G78" s="3">
        <v>171766036</v>
      </c>
      <c r="H78" s="3">
        <v>6413063</v>
      </c>
      <c r="I78" s="3">
        <v>168891403</v>
      </c>
      <c r="J78" s="3">
        <v>166670707</v>
      </c>
      <c r="K78" s="3">
        <v>164448231</v>
      </c>
    </row>
    <row r="79" spans="1:11" ht="12.75" hidden="1">
      <c r="A79" s="1" t="s">
        <v>67</v>
      </c>
      <c r="B79" s="3">
        <v>6318239604</v>
      </c>
      <c r="C79" s="3">
        <v>6333550234</v>
      </c>
      <c r="D79" s="3">
        <v>6240515608</v>
      </c>
      <c r="E79" s="3">
        <v>6649748039</v>
      </c>
      <c r="F79" s="3">
        <v>8472501109</v>
      </c>
      <c r="G79" s="3">
        <v>8472501109</v>
      </c>
      <c r="H79" s="3">
        <v>241932915523</v>
      </c>
      <c r="I79" s="3">
        <v>7530255563</v>
      </c>
      <c r="J79" s="3">
        <v>7891004948</v>
      </c>
      <c r="K79" s="3">
        <v>8020622521</v>
      </c>
    </row>
    <row r="80" spans="1:11" ht="12.75" hidden="1">
      <c r="A80" s="1" t="s">
        <v>68</v>
      </c>
      <c r="B80" s="3">
        <v>4533241259</v>
      </c>
      <c r="C80" s="3">
        <v>5487349030</v>
      </c>
      <c r="D80" s="3">
        <v>5521165648</v>
      </c>
      <c r="E80" s="3">
        <v>8332937920</v>
      </c>
      <c r="F80" s="3">
        <v>13340852420</v>
      </c>
      <c r="G80" s="3">
        <v>13340852420</v>
      </c>
      <c r="H80" s="3">
        <v>239378186081</v>
      </c>
      <c r="I80" s="3">
        <v>7940433333</v>
      </c>
      <c r="J80" s="3">
        <v>8212050369</v>
      </c>
      <c r="K80" s="3">
        <v>8779542914</v>
      </c>
    </row>
    <row r="81" spans="1:11" ht="12.75" hidden="1">
      <c r="A81" s="1" t="s">
        <v>69</v>
      </c>
      <c r="B81" s="3">
        <v>1545511638</v>
      </c>
      <c r="C81" s="3">
        <v>781641871</v>
      </c>
      <c r="D81" s="3">
        <v>909007849</v>
      </c>
      <c r="E81" s="3">
        <v>0</v>
      </c>
      <c r="F81" s="3">
        <v>1275284830</v>
      </c>
      <c r="G81" s="3">
        <v>1275284830</v>
      </c>
      <c r="H81" s="3">
        <v>1487766712</v>
      </c>
      <c r="I81" s="3">
        <v>1637002065</v>
      </c>
      <c r="J81" s="3">
        <v>2094752618</v>
      </c>
      <c r="K81" s="3">
        <v>2500922628</v>
      </c>
    </row>
    <row r="82" spans="1:11" ht="12.75" hidden="1">
      <c r="A82" s="1" t="s">
        <v>70</v>
      </c>
      <c r="B82" s="3">
        <v>12204070</v>
      </c>
      <c r="C82" s="3">
        <v>10291003</v>
      </c>
      <c r="D82" s="3">
        <v>9850752</v>
      </c>
      <c r="E82" s="3">
        <v>7718219</v>
      </c>
      <c r="F82" s="3">
        <v>50649595</v>
      </c>
      <c r="G82" s="3">
        <v>50649595</v>
      </c>
      <c r="H82" s="3">
        <v>9686718</v>
      </c>
      <c r="I82" s="3">
        <v>9022997</v>
      </c>
      <c r="J82" s="3">
        <v>5828670</v>
      </c>
      <c r="K82" s="3">
        <v>4232477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32200932756</v>
      </c>
      <c r="F83" s="3">
        <v>32473478426</v>
      </c>
      <c r="G83" s="3">
        <v>32473478426</v>
      </c>
      <c r="H83" s="3">
        <v>0</v>
      </c>
      <c r="I83" s="3">
        <v>36236735955</v>
      </c>
      <c r="J83" s="3">
        <v>39478991541</v>
      </c>
      <c r="K83" s="3">
        <v>42631111191</v>
      </c>
    </row>
    <row r="84" spans="1:11" ht="12.75" hidden="1">
      <c r="A84" s="1" t="s">
        <v>72</v>
      </c>
      <c r="B84" s="3">
        <v>6268500564</v>
      </c>
      <c r="C84" s="3">
        <v>8032587866</v>
      </c>
      <c r="D84" s="3">
        <v>9034749641</v>
      </c>
      <c r="E84" s="3">
        <v>7150567760</v>
      </c>
      <c r="F84" s="3">
        <v>15418522432</v>
      </c>
      <c r="G84" s="3">
        <v>15418522432</v>
      </c>
      <c r="H84" s="3">
        <v>8943853938</v>
      </c>
      <c r="I84" s="3">
        <v>9985975719</v>
      </c>
      <c r="J84" s="3">
        <v>11045640409</v>
      </c>
      <c r="K84" s="3">
        <v>12355999938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2021-09-01T19:18:03Z</dcterms:created>
  <dcterms:modified xsi:type="dcterms:W3CDTF">2021-09-01T19:20:10Z</dcterms:modified>
  <cp:category/>
  <cp:version/>
  <cp:contentType/>
  <cp:contentStatus/>
</cp:coreProperties>
</file>